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72" activeTab="1"/>
  </bookViews>
  <sheets>
    <sheet name="Лист1" sheetId="1" r:id="rId1"/>
    <sheet name="Лист2" sheetId="2" r:id="rId2"/>
    <sheet name="поступления" sheetId="3" r:id="rId3"/>
    <sheet name="211" sheetId="4" r:id="rId4"/>
    <sheet name="212" sheetId="5" r:id="rId5"/>
    <sheet name="213" sheetId="6" r:id="rId6"/>
    <sheet name="291" sheetId="7" r:id="rId7"/>
    <sheet name="221" sheetId="8" r:id="rId8"/>
    <sheet name="223" sheetId="9" r:id="rId9"/>
    <sheet name="224, 225" sheetId="10" r:id="rId10"/>
    <sheet name="226.228" sheetId="11" r:id="rId11"/>
    <sheet name="310" sheetId="12" r:id="rId12"/>
    <sheet name="341.342.345,346" sheetId="13" r:id="rId13"/>
  </sheets>
  <definedNames>
    <definedName name="_xlnm.Print_Titles" localSheetId="3">'211'!$9:$12</definedName>
    <definedName name="_xlnm.Print_Titles" localSheetId="5">'213'!$3:$6</definedName>
    <definedName name="_xlnm.Print_Titles" localSheetId="7">'221'!$5:$8</definedName>
    <definedName name="_xlnm.Print_Titles" localSheetId="8">'223'!$4:$7</definedName>
    <definedName name="_xlnm.Print_Area" localSheetId="3">'211'!$A$1:$EC$20</definedName>
    <definedName name="_xlnm.Print_Area" localSheetId="5">'213'!$A$1:$DV$25</definedName>
    <definedName name="_xlnm.Print_Area" localSheetId="7">'221'!$A$1:$DT$18</definedName>
    <definedName name="_xlnm.Print_Area" localSheetId="8">'223'!$A$1:$EB$15</definedName>
    <definedName name="_xlnm.Print_Area" localSheetId="9">'224, 225'!$A$1:$DT$67</definedName>
    <definedName name="_xlnm.Print_Area" localSheetId="10">'226.228'!$A$1:$EH$50</definedName>
    <definedName name="_xlnm.Print_Area" localSheetId="6">'291'!$A$1:$DU$54</definedName>
    <definedName name="_xlnm.Print_Area" localSheetId="11">'310'!$A$1:$EH$19</definedName>
    <definedName name="_xlnm.Print_Area" localSheetId="12">'341.342.345,346'!$A$1:$EH$10</definedName>
    <definedName name="_xlnm.Print_Area" localSheetId="2">'поступления'!$A$1:$GE$113</definedName>
  </definedNames>
  <calcPr fullCalcOnLoad="1"/>
</workbook>
</file>

<file path=xl/sharedStrings.xml><?xml version="1.0" encoding="utf-8"?>
<sst xmlns="http://schemas.openxmlformats.org/spreadsheetml/2006/main" count="1652" uniqueCount="591">
  <si>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</si>
  <si>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</si>
  <si>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</si>
  <si>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</si>
  <si>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</si>
  <si>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</si>
  <si>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</si>
  <si>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</si>
  <si>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</si>
  <si>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</si>
  <si>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</si>
  <si>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</si>
  <si>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</si>
  <si>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</si>
  <si>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</si>
  <si>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</si>
  <si>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</si>
  <si>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</si>
  <si>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</si>
  <si>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</si>
  <si>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</si>
  <si>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</si>
  <si>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</si>
  <si>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</si>
  <si>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</si>
  <si>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</si>
  <si>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</si>
  <si>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</si>
  <si>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</si>
  <si>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</si>
  <si>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</si>
  <si>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</si>
  <si>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</si>
  <si>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</si>
  <si>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</si>
  <si>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</si>
  <si>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</si>
  <si>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</si>
  <si>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</si>
  <si>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</si>
  <si>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</si>
  <si>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</si>
  <si>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</si>
  <si>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</si>
  <si>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</si>
  <si>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</si>
  <si>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</si>
  <si>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</si>
  <si>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</si>
  <si>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</si>
  <si>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</si>
  <si>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</si>
  <si>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</si>
  <si>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</si>
  <si>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</si>
  <si>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</si>
  <si>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</si>
  <si>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</si>
  <si>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</si>
  <si>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</si>
  <si>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</si>
  <si>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</si>
  <si>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</si>
  <si>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</si>
  <si>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</si>
  <si>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</si>
  <si>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</si>
  <si>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</si>
  <si>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</si>
  <si>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</si>
  <si>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</si>
  <si>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</si>
  <si>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</si>
  <si>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</si>
  <si>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</si>
  <si>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</si>
  <si>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</si>
  <si>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</si>
  <si>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</si>
  <si>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</si>
  <si>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</si>
  <si>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</si>
  <si>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</si>
  <si>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</si>
  <si>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</si>
  <si>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</si>
  <si>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</si>
  <si>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</si>
  <si>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</si>
  <si>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</si>
  <si>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</si>
  <si>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</si>
  <si>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</si>
  <si>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</si>
  <si>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</si>
  <si>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</si>
  <si>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</si>
  <si>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</si>
  <si>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</si>
  <si>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</si>
  <si>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</si>
  <si>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</si>
  <si>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</si>
  <si>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</si>
  <si>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</si>
  <si>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</si>
  <si>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</si>
  <si>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</si>
  <si>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</si>
  <si>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</si>
  <si>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</si>
  <si>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</si>
  <si>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</si>
  <si>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</si>
  <si>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</si>
  <si>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</si>
  <si>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</si>
  <si>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</si>
  <si>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</si>
  <si>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</si>
  <si>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</si>
  <si>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</si>
  <si>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</si>
  <si>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</si>
  <si>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</si>
  <si>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</si>
  <si>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</si>
  <si>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</si>
  <si>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</si>
  <si>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</si>
  <si>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</si>
  <si>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</si>
  <si>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</si>
  <si>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</si>
  <si>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</si>
  <si>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</si>
  <si>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</si>
  <si>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</si>
  <si>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</si>
  <si>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</si>
  <si>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</si>
  <si>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</si>
  <si>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</si>
  <si>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</si>
  <si>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</si>
  <si>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</si>
  <si>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</si>
  <si>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</si>
  <si>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</si>
  <si>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</si>
  <si>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</si>
  <si>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</si>
  <si>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</si>
  <si>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</si>
  <si>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</si>
  <si>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</si>
  <si>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</si>
  <si>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</si>
  <si>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</si>
  <si>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</si>
  <si>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</si>
  <si>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</si>
  <si>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</si>
  <si>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</si>
  <si>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</si>
  <si>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</si>
  <si>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</si>
  <si>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</si>
  <si>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</si>
  <si>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</si>
  <si>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</si>
  <si>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</si>
  <si>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</si>
  <si>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</si>
  <si>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</si>
  <si>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</si>
  <si>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</si>
  <si>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</si>
  <si>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</si>
  <si>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</si>
  <si>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</si>
  <si>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</si>
  <si>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</si>
  <si>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</si>
  <si>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</si>
  <si>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</si>
  <si>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</si>
  <si>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</si>
  <si>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</si>
  <si>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</si>
  <si>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</si>
  <si>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</si>
  <si>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</si>
  <si>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</si>
  <si>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</si>
  <si>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</si>
  <si>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</si>
  <si>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</si>
  <si>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</si>
  <si>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</si>
  <si>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</si>
  <si>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</si>
  <si>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</si>
  <si>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</si>
  <si>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</si>
  <si>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</si>
  <si>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</si>
  <si>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</si>
  <si>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</si>
  <si>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</si>
  <si>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</si>
  <si>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</si>
  <si>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</si>
  <si>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</si>
  <si>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</si>
  <si>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</si>
  <si>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</si>
  <si>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</si>
  <si>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</si>
  <si>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</si>
  <si>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</si>
  <si>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</si>
  <si>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</si>
  <si>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3, Менделеева 2   Екатерининская 8  Екатерининская 12</t>
  </si>
  <si>
    <t>4.1.</t>
  </si>
  <si>
    <t>Организация питания</t>
  </si>
  <si>
    <t>м3</t>
  </si>
  <si>
    <t>ТО систем видеонаблюдения</t>
  </si>
  <si>
    <t>ТО скуд</t>
  </si>
  <si>
    <t>ТО станции Стрелец Мониторинг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</si>
  <si>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</si>
  <si>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</si>
  <si>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</si>
  <si>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</si>
  <si>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</si>
  <si>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</si>
  <si>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</si>
  <si>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</si>
  <si>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</si>
  <si>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</si>
  <si>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</si>
  <si>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</si>
  <si>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</si>
  <si>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</si>
  <si>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</si>
  <si>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</si>
  <si>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</si>
  <si>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</si>
  <si>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в процентах     (гр.10 / гр.9*100%)</t>
  </si>
  <si>
    <t>4.1.1</t>
  </si>
  <si>
    <t>2.1.1</t>
  </si>
  <si>
    <t>5.2</t>
  </si>
  <si>
    <t>5.3</t>
  </si>
  <si>
    <t>5.4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</si>
  <si>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</si>
  <si>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</si>
  <si>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</si>
  <si>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</si>
  <si>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</si>
  <si>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</si>
  <si>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</si>
  <si>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</si>
  <si>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</si>
  <si>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технологического и холодильного оборудования</t>
  </si>
  <si>
    <t>ТО ГРЩ, ИТП, ХВС</t>
  </si>
  <si>
    <t>ТО систем СВН и СКУД</t>
  </si>
  <si>
    <t>3.</t>
  </si>
  <si>
    <t>Компенсация коммунальных услуг</t>
  </si>
  <si>
    <t>3.1.</t>
  </si>
  <si>
    <t>Договоры на возмещение коммунальных услуг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</si>
  <si>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</si>
  <si>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</si>
  <si>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</si>
  <si>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</si>
  <si>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</si>
  <si>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</si>
  <si>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</si>
  <si>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</si>
  <si>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 xml:space="preserve"> Петровский </t>
  </si>
  <si>
    <t>6.3</t>
  </si>
  <si>
    <t xml:space="preserve">к плану ФХД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</si>
  <si>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</si>
  <si>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</si>
  <si>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</si>
  <si>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</si>
  <si>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</si>
  <si>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</si>
  <si>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</si>
  <si>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</si>
  <si>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</si>
  <si>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6.4</t>
  </si>
  <si>
    <t>5.5</t>
  </si>
  <si>
    <t>Образовательные услуги по дополнительной профессиональной программе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</si>
  <si>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</si>
  <si>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</si>
  <si>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</si>
  <si>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</si>
  <si>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</si>
  <si>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</si>
  <si>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</si>
  <si>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</si>
  <si>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</si>
  <si>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</si>
  <si>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</si>
  <si>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</si>
  <si>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</si>
  <si>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</si>
  <si>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ТКО            Петровский 3, Менделеева 2   Екатерининская 8  Екатерининская 12</t>
  </si>
  <si>
    <t>ХВС           Петровский 3, Менделеева 2   Екатерининская 8 Екатерининская 12</t>
  </si>
  <si>
    <t>бульвар Менделеева дом 2 корпус 3, помещение 2Н, Петровский бульвар  дом 3 корпус 1, помещение 9Н спорт</t>
  </si>
  <si>
    <t>бульвар Менделеева дом 2 корпус 3, помещение 2Н, Петровский бульвар  дом 3 корпус 1, помещение 9Н английский</t>
  </si>
  <si>
    <t>9</t>
  </si>
  <si>
    <t>2.1.2.</t>
  </si>
  <si>
    <t>Петровский 3, Менделеева 2   Екатерининская 8  Екатерининская 13</t>
  </si>
  <si>
    <t>4.2.</t>
  </si>
  <si>
    <t>учебное оборудование</t>
  </si>
  <si>
    <t>1.1.2</t>
  </si>
  <si>
    <t>моющие дезинфицирующие</t>
  </si>
  <si>
    <t>4.3.</t>
  </si>
  <si>
    <t>2.1.3.</t>
  </si>
  <si>
    <t>3.1.11</t>
  </si>
  <si>
    <t>ТО системы тревожной сигнализации</t>
  </si>
  <si>
    <t>3.1.12</t>
  </si>
  <si>
    <t>3.1.14</t>
  </si>
  <si>
    <t>ТО эл.сети</t>
  </si>
  <si>
    <t>3.1.15</t>
  </si>
  <si>
    <t>3.1.16</t>
  </si>
  <si>
    <t>ТО ХВС, ГВС, канал, отопл</t>
  </si>
  <si>
    <t>ТО узел ТП, теплоэнерг</t>
  </si>
  <si>
    <t>ППР АПС СОУЭ ДУ</t>
  </si>
  <si>
    <t>ТО гидрант</t>
  </si>
  <si>
    <t>ТО СВН, домофон, СПС, СОУЭ, АУ</t>
  </si>
  <si>
    <t>4.1.2</t>
  </si>
  <si>
    <t>4.1.3</t>
  </si>
  <si>
    <t>4.1.4</t>
  </si>
  <si>
    <t>ТО пожарной автоматики (СПА)</t>
  </si>
  <si>
    <t>УУТ ИТП ХВС, ГВС</t>
  </si>
  <si>
    <t>3.1.10</t>
  </si>
  <si>
    <t>поверка весов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</si>
  <si>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</si>
  <si>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</si>
  <si>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</si>
  <si>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</si>
  <si>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</si>
  <si>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"11" апреля  2024 г.</t>
  </si>
  <si>
    <t>План финансово-хозяйственной деятельности на 2024 г.</t>
  </si>
  <si>
    <t>и плановый период 2025 и 2026 годов</t>
  </si>
  <si>
    <t>Коды</t>
  </si>
  <si>
    <t>от "11" апреля 2024 г.</t>
  </si>
  <si>
    <t>Дата</t>
  </si>
  <si>
    <t>11.04.2024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</si>
  <si>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</si>
  <si>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</si>
  <si>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</si>
  <si>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</si>
  <si>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Всеволожского муниципального района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</si>
  <si>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</si>
  <si>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</si>
  <si>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</si>
  <si>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</si>
  <si>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</si>
  <si>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</si>
  <si>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</si>
  <si>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</si>
  <si>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</si>
  <si>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</si>
  <si>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</si>
  <si>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</si>
  <si>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</si>
  <si>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</si>
  <si>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</si>
  <si>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</si>
  <si>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</si>
  <si>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</si>
  <si>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</si>
  <si>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</si>
  <si>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</si>
  <si>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</si>
  <si>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</si>
  <si>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</si>
  <si>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</si>
  <si>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</si>
  <si>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на 2026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</si>
  <si>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</si>
  <si>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</si>
  <si>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</si>
  <si>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</si>
  <si>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7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</si>
  <si>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</si>
  <si>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</si>
  <si>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</si>
  <si>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</si>
  <si>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</si>
  <si>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</si>
  <si>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</si>
  <si>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</si>
  <si>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</si>
  <si>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</si>
  <si>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</si>
  <si>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</si>
  <si>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</si>
  <si>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</si>
  <si>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</si>
  <si>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</si>
  <si>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</si>
  <si>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</si>
  <si>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</si>
  <si>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</si>
  <si>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</si>
  <si>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</si>
  <si>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</si>
  <si>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</si>
  <si>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</si>
  <si>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</si>
  <si>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</si>
  <si>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</si>
  <si>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</si>
  <si>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</si>
  <si>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</si>
  <si>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</si>
  <si>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</si>
  <si>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</si>
  <si>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</si>
  <si>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</si>
  <si>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</si>
  <si>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</si>
  <si>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</si>
  <si>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</si>
  <si>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</si>
  <si>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</si>
  <si>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</si>
  <si>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</si>
  <si>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</si>
  <si>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</si>
  <si>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</si>
  <si>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</si>
  <si>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</si>
  <si>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доходы от операций с активами, всего</t>
  </si>
  <si>
    <t>1900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</si>
  <si>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</si>
  <si>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</si>
  <si>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</si>
  <si>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</si>
  <si>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</si>
  <si>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</si>
  <si>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</si>
  <si>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</si>
  <si>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</si>
  <si>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</si>
  <si>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</si>
  <si>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</si>
  <si>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</si>
  <si>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</si>
  <si>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</si>
  <si>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</si>
  <si>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</si>
  <si>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</si>
  <si>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</si>
  <si>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</si>
  <si>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</si>
  <si>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</si>
  <si>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</si>
  <si>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</si>
  <si>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</si>
  <si>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</si>
  <si>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</si>
  <si>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</si>
  <si>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</si>
  <si>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</si>
  <si>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</si>
  <si>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</si>
  <si>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</si>
  <si>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</si>
  <si>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</si>
  <si>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</si>
  <si>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</si>
  <si>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</si>
  <si>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</si>
  <si>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</si>
  <si>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</si>
  <si>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</si>
  <si>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</si>
  <si>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</si>
  <si>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</si>
  <si>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</si>
  <si>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</si>
  <si>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>01500000002062225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</si>
  <si>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</si>
  <si>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</si>
  <si>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</si>
  <si>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</si>
  <si>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</si>
  <si>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01500000002064310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</si>
  <si>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</si>
  <si>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</si>
  <si>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</si>
  <si>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</si>
  <si>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</si>
  <si>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</si>
  <si>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</si>
  <si>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</si>
  <si>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</si>
  <si>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</si>
  <si>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</si>
  <si>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</si>
  <si>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</si>
  <si>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</si>
  <si>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</si>
  <si>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</si>
  <si>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</si>
  <si>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</si>
  <si>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</si>
  <si>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</si>
  <si>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</si>
  <si>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</si>
  <si>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</si>
  <si>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</si>
  <si>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</si>
  <si>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</si>
  <si>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</si>
  <si>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</si>
  <si>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</si>
  <si>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</si>
  <si>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</si>
  <si>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</si>
  <si>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</si>
  <si>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</si>
  <si>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</si>
  <si>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</si>
  <si>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</si>
  <si>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</si>
  <si>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</si>
  <si>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</si>
  <si>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</si>
  <si>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</si>
  <si>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</si>
  <si>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</si>
  <si>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2023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</si>
  <si>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</si>
  <si>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</si>
  <si>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</si>
  <si>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</si>
  <si>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</si>
  <si>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</si>
  <si>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</si>
  <si>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2024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</si>
  <si>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</si>
  <si>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</si>
  <si>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</si>
  <si>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</si>
  <si>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</si>
  <si>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</si>
  <si>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</si>
  <si>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</si>
  <si>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1.2.3</t>
  </si>
  <si>
    <t xml:space="preserve">  за счет прочих источников финансового обеспечения</t>
  </si>
  <si>
    <t>26450</t>
  </si>
  <si>
    <t>1.2.3.1</t>
  </si>
  <si>
    <t>26451</t>
  </si>
  <si>
    <t>1.2.3.1.1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</si>
  <si>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</si>
  <si>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</si>
  <si>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</si>
  <si>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</si>
  <si>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</si>
  <si>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</si>
  <si>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</si>
  <si>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</si>
  <si>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</si>
  <si>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</si>
  <si>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</si>
  <si>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</si>
  <si>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</si>
  <si>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</si>
  <si>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</si>
  <si>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11</t>
  </si>
  <si>
    <t>апреля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</si>
  <si>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</si>
  <si>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</si>
  <si>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</si>
  <si>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</si>
  <si>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Серийный номер сертификата:592B7448D480A17D01EFA6C58D99979B</t>
  </si>
  <si>
    <t>Субъект сертификата:Волкова Эллана Ивановна</t>
  </si>
  <si>
    <t>МО "Всеволожский муниципальный  район" ЛО</t>
  </si>
  <si>
    <t>Действителен с:28.07.2023 12:39</t>
  </si>
  <si>
    <t>Действителен по:20.10.2024 12:39</t>
  </si>
  <si>
    <t xml:space="preserve">           ______________________    И.П. Федоренко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</si>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</sst>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medium"/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9" fontId="21" fillId="0" borderId="2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left" wrapText="1" indent="2"/>
    </xf>
    <xf numFmtId="49" fontId="21" fillId="0" borderId="23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righ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1" fillId="0" borderId="29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1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36" xfId="0" applyNumberFormat="1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21" fillId="0" borderId="36" xfId="0" applyFont="1" applyBorder="1" applyAlignment="1">
      <alignment horizontal="right"/>
    </xf>
    <xf numFmtId="0" fontId="23" fillId="0" borderId="36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indent="1"/>
    </xf>
    <xf numFmtId="49" fontId="21" fillId="0" borderId="23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49" fontId="21" fillId="0" borderId="45" xfId="0" applyNumberFormat="1" applyFont="1" applyBorder="1" applyAlignment="1">
      <alignment horizontal="center" vertical="top"/>
    </xf>
    <xf numFmtId="49" fontId="21" fillId="0" borderId="46" xfId="0" applyNumberFormat="1" applyFont="1" applyBorder="1" applyAlignment="1">
      <alignment horizontal="center" vertical="top"/>
    </xf>
    <xf numFmtId="0" fontId="21" fillId="0" borderId="3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0" fillId="0" borderId="47" xfId="0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9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7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19" fillId="0" borderId="37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zoomScalePageLayoutView="0" workbookViewId="0" topLeftCell="A70">
      <selection activeCell="E13" sqref="E13"/>
    </sheetView>
  </sheetViews>
  <sheetFormatPr defaultColWidth="9.00390625" defaultRowHeight="12.75"/>
  <cols>
    <col min="1" max="1" width="45.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4.625" style="0" customWidth="1"/>
    <col min="6" max="6" width="20.625" style="0" customWidth="1"/>
    <col min="11" max="11" width="12.00390625" style="0" customWidth="1"/>
    <col min="12" max="15" width="12.75390625" style="0" customWidth="1"/>
    <col min="16" max="20" width="0.875" style="0" customWidth="1"/>
  </cols>
  <sheetData>
    <row r="1" ht="9.75" customHeight="1"/>
    <row r="2" spans="14:15" ht="11.25" customHeight="1">
      <c r="N2" s="479" t="s">
        <v>339</v>
      </c>
      <c r="O2" s="479"/>
    </row>
    <row r="3" spans="1:15" ht="12.75">
      <c r="A3" s="480" t="s">
        <v>518</v>
      </c>
      <c r="M3" s="481" t="s">
        <v>580</v>
      </c>
      <c r="N3" s="481"/>
      <c r="O3" s="481"/>
    </row>
    <row r="4" spans="1:15" ht="16.5" customHeight="1">
      <c r="A4" s="482" t="s">
        <v>581</v>
      </c>
      <c r="N4" s="483" t="s">
        <v>340</v>
      </c>
      <c r="O4" s="483"/>
    </row>
    <row r="5" spans="1:15" ht="12.75" customHeight="1">
      <c r="A5" s="482" t="s">
        <v>582</v>
      </c>
      <c r="M5" s="484" t="s">
        <v>583</v>
      </c>
      <c r="N5" s="484"/>
      <c r="O5" s="484"/>
    </row>
    <row r="6" spans="1:15" ht="13.5" customHeight="1">
      <c r="A6" s="482" t="s">
        <v>584</v>
      </c>
      <c r="N6" s="483" t="s">
        <v>341</v>
      </c>
      <c r="O6" s="483"/>
    </row>
    <row r="7" spans="1:15" ht="15" customHeight="1">
      <c r="A7" s="482" t="s">
        <v>585</v>
      </c>
      <c r="M7" s="479" t="s">
        <v>586</v>
      </c>
      <c r="N7" s="479"/>
      <c r="O7" s="479"/>
    </row>
    <row r="8" spans="14:15" ht="12.75">
      <c r="N8" s="485" t="s">
        <v>342</v>
      </c>
      <c r="O8" s="486" t="s">
        <v>343</v>
      </c>
    </row>
    <row r="9" spans="14:15" ht="12.75">
      <c r="N9" s="91" t="s">
        <v>344</v>
      </c>
      <c r="O9" s="91"/>
    </row>
    <row r="11" spans="1:15" ht="12.75" customHeight="1">
      <c r="A11" s="92" t="s">
        <v>345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7"/>
    </row>
    <row r="12" spans="1:15" ht="12.75" customHeight="1">
      <c r="A12" s="92" t="s">
        <v>346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 t="s">
        <v>347</v>
      </c>
    </row>
    <row r="13" ht="13.5" thickBot="1">
      <c r="O13" s="94"/>
    </row>
    <row r="14" spans="2:15" ht="11.25" customHeight="1">
      <c r="B14" s="95" t="s">
        <v>348</v>
      </c>
      <c r="C14" s="95"/>
      <c r="D14" s="95"/>
      <c r="N14" s="38" t="s">
        <v>349</v>
      </c>
      <c r="O14" s="39" t="s">
        <v>350</v>
      </c>
    </row>
    <row r="15" spans="1:15" ht="12.75">
      <c r="A15" s="40" t="s">
        <v>351</v>
      </c>
      <c r="N15" s="38" t="s">
        <v>352</v>
      </c>
      <c r="O15" s="41" t="s">
        <v>353</v>
      </c>
    </row>
    <row r="16" spans="1:15" ht="22.5" customHeight="1">
      <c r="A16" s="40" t="s">
        <v>354</v>
      </c>
      <c r="B16" s="86" t="s">
        <v>355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N16" s="38" t="s">
        <v>356</v>
      </c>
      <c r="O16" s="41" t="s">
        <v>357</v>
      </c>
    </row>
    <row r="17" spans="14:15" ht="12.75">
      <c r="N17" s="38" t="s">
        <v>352</v>
      </c>
      <c r="O17" s="41" t="s">
        <v>358</v>
      </c>
    </row>
    <row r="18" spans="14:15" ht="12.75">
      <c r="N18" s="38" t="s">
        <v>359</v>
      </c>
      <c r="O18" s="41" t="s">
        <v>360</v>
      </c>
    </row>
    <row r="19" spans="1:15" ht="22.5" customHeight="1">
      <c r="A19" s="40" t="s">
        <v>361</v>
      </c>
      <c r="B19" s="86" t="s">
        <v>362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38" t="s">
        <v>363</v>
      </c>
      <c r="O19" s="41" t="s">
        <v>364</v>
      </c>
    </row>
    <row r="20" spans="1:15" ht="13.5" thickBot="1">
      <c r="A20" s="40" t="s">
        <v>365</v>
      </c>
      <c r="N20" s="38" t="s">
        <v>366</v>
      </c>
      <c r="O20" s="42" t="s">
        <v>367</v>
      </c>
    </row>
    <row r="22" spans="1:15" ht="12.75">
      <c r="A22" s="87" t="s">
        <v>368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4" spans="1:15" ht="12.75" customHeight="1">
      <c r="A24" s="88" t="s">
        <v>35</v>
      </c>
      <c r="B24" s="78" t="s">
        <v>369</v>
      </c>
      <c r="C24" s="78" t="s">
        <v>370</v>
      </c>
      <c r="D24" s="78" t="s">
        <v>371</v>
      </c>
      <c r="E24" s="78" t="s">
        <v>372</v>
      </c>
      <c r="F24" s="78" t="s">
        <v>373</v>
      </c>
      <c r="G24" s="78" t="s">
        <v>374</v>
      </c>
      <c r="H24" s="78" t="s">
        <v>375</v>
      </c>
      <c r="I24" s="78" t="s">
        <v>376</v>
      </c>
      <c r="J24" s="78" t="s">
        <v>377</v>
      </c>
      <c r="K24" s="78" t="s">
        <v>378</v>
      </c>
      <c r="L24" s="81" t="s">
        <v>379</v>
      </c>
      <c r="M24" s="82"/>
      <c r="N24" s="82"/>
      <c r="O24" s="83"/>
    </row>
    <row r="25" spans="1:15" ht="21.75" customHeight="1">
      <c r="A25" s="8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43" t="s">
        <v>380</v>
      </c>
      <c r="M25" s="43" t="s">
        <v>381</v>
      </c>
      <c r="N25" s="43" t="s">
        <v>382</v>
      </c>
      <c r="O25" s="84" t="s">
        <v>383</v>
      </c>
    </row>
    <row r="26" spans="1:15" ht="33.75" customHeight="1">
      <c r="A26" s="9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44" t="s">
        <v>384</v>
      </c>
      <c r="M26" s="44" t="s">
        <v>385</v>
      </c>
      <c r="N26" s="44" t="s">
        <v>386</v>
      </c>
      <c r="O26" s="85"/>
    </row>
    <row r="27" spans="1:15" ht="13.5" thickBot="1">
      <c r="A27" s="45" t="s">
        <v>6</v>
      </c>
      <c r="B27" s="46" t="s">
        <v>7</v>
      </c>
      <c r="C27" s="46" t="s">
        <v>8</v>
      </c>
      <c r="D27" s="46" t="s">
        <v>9</v>
      </c>
      <c r="E27" s="46" t="s">
        <v>10</v>
      </c>
      <c r="F27" s="46" t="s">
        <v>13</v>
      </c>
      <c r="G27" s="46" t="s">
        <v>13</v>
      </c>
      <c r="H27" s="46" t="s">
        <v>13</v>
      </c>
      <c r="I27" s="46" t="s">
        <v>13</v>
      </c>
      <c r="J27" s="46" t="s">
        <v>13</v>
      </c>
      <c r="K27" s="46" t="s">
        <v>13</v>
      </c>
      <c r="L27" s="46" t="s">
        <v>387</v>
      </c>
      <c r="M27" s="46" t="s">
        <v>70</v>
      </c>
      <c r="N27" s="46" t="s">
        <v>311</v>
      </c>
      <c r="O27" s="47" t="s">
        <v>388</v>
      </c>
    </row>
    <row r="28" spans="1:15" ht="12.75">
      <c r="A28" s="48" t="s">
        <v>389</v>
      </c>
      <c r="B28" s="49" t="s">
        <v>390</v>
      </c>
      <c r="C28" s="50" t="s">
        <v>391</v>
      </c>
      <c r="D28" s="50" t="s">
        <v>391</v>
      </c>
      <c r="E28" s="50" t="s">
        <v>391</v>
      </c>
      <c r="F28" s="50" t="s">
        <v>391</v>
      </c>
      <c r="G28" s="50" t="s">
        <v>391</v>
      </c>
      <c r="H28" s="50" t="s">
        <v>391</v>
      </c>
      <c r="I28" s="50" t="s">
        <v>391</v>
      </c>
      <c r="J28" s="50" t="s">
        <v>391</v>
      </c>
      <c r="K28" s="50" t="s">
        <v>391</v>
      </c>
      <c r="L28" s="51">
        <v>2937373.58</v>
      </c>
      <c r="M28" s="51"/>
      <c r="N28" s="51"/>
      <c r="O28" s="52"/>
    </row>
    <row r="29" spans="1:15" ht="12.75">
      <c r="A29" s="48" t="s">
        <v>392</v>
      </c>
      <c r="B29" s="53" t="s">
        <v>393</v>
      </c>
      <c r="C29" s="54" t="s">
        <v>391</v>
      </c>
      <c r="D29" s="54" t="s">
        <v>391</v>
      </c>
      <c r="E29" s="54" t="s">
        <v>391</v>
      </c>
      <c r="F29" s="54" t="s">
        <v>391</v>
      </c>
      <c r="G29" s="54" t="s">
        <v>391</v>
      </c>
      <c r="H29" s="54" t="s">
        <v>391</v>
      </c>
      <c r="I29" s="54" t="s">
        <v>391</v>
      </c>
      <c r="J29" s="54" t="s">
        <v>391</v>
      </c>
      <c r="K29" s="54" t="s">
        <v>391</v>
      </c>
      <c r="L29" s="55"/>
      <c r="M29" s="55"/>
      <c r="N29" s="55"/>
      <c r="O29" s="56"/>
    </row>
    <row r="30" spans="1:15" ht="33.75">
      <c r="A30" s="57" t="s">
        <v>394</v>
      </c>
      <c r="B30" s="58" t="s">
        <v>395</v>
      </c>
      <c r="C30" s="59" t="s">
        <v>396</v>
      </c>
      <c r="D30" s="60" t="s">
        <v>396</v>
      </c>
      <c r="E30" s="60" t="s">
        <v>397</v>
      </c>
      <c r="F30" s="60" t="s">
        <v>398</v>
      </c>
      <c r="G30" s="60" t="s">
        <v>399</v>
      </c>
      <c r="H30" s="60" t="s">
        <v>396</v>
      </c>
      <c r="I30" s="60" t="s">
        <v>396</v>
      </c>
      <c r="J30" s="60" t="s">
        <v>400</v>
      </c>
      <c r="K30" s="60" t="s">
        <v>401</v>
      </c>
      <c r="L30" s="55">
        <v>117833324.65</v>
      </c>
      <c r="M30" s="55">
        <v>118695424.65</v>
      </c>
      <c r="N30" s="55">
        <v>118810424.65</v>
      </c>
      <c r="O30" s="56"/>
    </row>
    <row r="31" spans="1:15" ht="33.75">
      <c r="A31" s="61" t="s">
        <v>402</v>
      </c>
      <c r="B31" s="62" t="s">
        <v>403</v>
      </c>
      <c r="C31" s="60" t="s">
        <v>404</v>
      </c>
      <c r="D31" s="60" t="s">
        <v>396</v>
      </c>
      <c r="E31" s="60" t="s">
        <v>397</v>
      </c>
      <c r="F31" s="60" t="s">
        <v>398</v>
      </c>
      <c r="G31" s="60" t="s">
        <v>399</v>
      </c>
      <c r="H31" s="60" t="s">
        <v>396</v>
      </c>
      <c r="I31" s="60" t="s">
        <v>404</v>
      </c>
      <c r="J31" s="60" t="s">
        <v>400</v>
      </c>
      <c r="K31" s="60" t="s">
        <v>401</v>
      </c>
      <c r="L31" s="63">
        <v>46049.77</v>
      </c>
      <c r="M31" s="63">
        <v>46049.77</v>
      </c>
      <c r="N31" s="63">
        <v>46049.77</v>
      </c>
      <c r="O31" s="56"/>
    </row>
    <row r="32" spans="1:15" ht="33.75">
      <c r="A32" s="61" t="s">
        <v>405</v>
      </c>
      <c r="B32" s="62" t="s">
        <v>406</v>
      </c>
      <c r="C32" s="60" t="s">
        <v>404</v>
      </c>
      <c r="D32" s="60" t="s">
        <v>407</v>
      </c>
      <c r="E32" s="60" t="s">
        <v>397</v>
      </c>
      <c r="F32" s="60" t="s">
        <v>408</v>
      </c>
      <c r="G32" s="60" t="s">
        <v>7</v>
      </c>
      <c r="H32" s="60" t="s">
        <v>407</v>
      </c>
      <c r="I32" s="60" t="s">
        <v>404</v>
      </c>
      <c r="J32" s="60" t="s">
        <v>400</v>
      </c>
      <c r="K32" s="60" t="s">
        <v>401</v>
      </c>
      <c r="L32" s="63">
        <v>46049.77</v>
      </c>
      <c r="M32" s="63">
        <v>46049.77</v>
      </c>
      <c r="N32" s="63">
        <v>46049.77</v>
      </c>
      <c r="O32" s="56"/>
    </row>
    <row r="33" spans="1:15" ht="33.75">
      <c r="A33" s="61" t="s">
        <v>409</v>
      </c>
      <c r="B33" s="62" t="s">
        <v>410</v>
      </c>
      <c r="C33" s="60" t="s">
        <v>411</v>
      </c>
      <c r="D33" s="60" t="s">
        <v>396</v>
      </c>
      <c r="E33" s="60" t="s">
        <v>397</v>
      </c>
      <c r="F33" s="60" t="s">
        <v>398</v>
      </c>
      <c r="G33" s="60" t="s">
        <v>399</v>
      </c>
      <c r="H33" s="60" t="s">
        <v>396</v>
      </c>
      <c r="I33" s="60" t="s">
        <v>411</v>
      </c>
      <c r="J33" s="60" t="s">
        <v>400</v>
      </c>
      <c r="K33" s="60" t="s">
        <v>401</v>
      </c>
      <c r="L33" s="63">
        <v>112528274.88</v>
      </c>
      <c r="M33" s="63">
        <v>112528274.88</v>
      </c>
      <c r="N33" s="63">
        <v>112528274.88</v>
      </c>
      <c r="O33" s="56"/>
    </row>
    <row r="34" spans="1:15" ht="33.75">
      <c r="A34" s="61" t="s">
        <v>412</v>
      </c>
      <c r="B34" s="62"/>
      <c r="C34" s="60" t="s">
        <v>411</v>
      </c>
      <c r="D34" s="60" t="s">
        <v>413</v>
      </c>
      <c r="E34" s="60" t="s">
        <v>397</v>
      </c>
      <c r="F34" s="60" t="s">
        <v>414</v>
      </c>
      <c r="G34" s="60" t="s">
        <v>7</v>
      </c>
      <c r="H34" s="60" t="s">
        <v>413</v>
      </c>
      <c r="I34" s="60" t="s">
        <v>411</v>
      </c>
      <c r="J34" s="60" t="s">
        <v>400</v>
      </c>
      <c r="K34" s="60" t="s">
        <v>401</v>
      </c>
      <c r="L34" s="63">
        <v>8298070</v>
      </c>
      <c r="M34" s="63">
        <v>8298070</v>
      </c>
      <c r="N34" s="63">
        <v>8298070</v>
      </c>
      <c r="O34" s="56"/>
    </row>
    <row r="35" spans="1:15" ht="33.75">
      <c r="A35" s="61" t="s">
        <v>415</v>
      </c>
      <c r="B35" s="62"/>
      <c r="C35" s="60" t="s">
        <v>411</v>
      </c>
      <c r="D35" s="60" t="s">
        <v>416</v>
      </c>
      <c r="E35" s="60" t="s">
        <v>397</v>
      </c>
      <c r="F35" s="60" t="s">
        <v>417</v>
      </c>
      <c r="G35" s="60" t="s">
        <v>7</v>
      </c>
      <c r="H35" s="60" t="s">
        <v>416</v>
      </c>
      <c r="I35" s="60" t="s">
        <v>411</v>
      </c>
      <c r="J35" s="60" t="s">
        <v>400</v>
      </c>
      <c r="K35" s="60" t="s">
        <v>401</v>
      </c>
      <c r="L35" s="63">
        <v>7904.88</v>
      </c>
      <c r="M35" s="63">
        <v>7904.88</v>
      </c>
      <c r="N35" s="63">
        <v>7904.88</v>
      </c>
      <c r="O35" s="56"/>
    </row>
    <row r="36" spans="1:15" ht="33.75">
      <c r="A36" s="61" t="s">
        <v>418</v>
      </c>
      <c r="B36" s="62" t="s">
        <v>419</v>
      </c>
      <c r="C36" s="60" t="s">
        <v>411</v>
      </c>
      <c r="D36" s="60" t="s">
        <v>413</v>
      </c>
      <c r="E36" s="60" t="s">
        <v>397</v>
      </c>
      <c r="F36" s="60" t="s">
        <v>398</v>
      </c>
      <c r="G36" s="60" t="s">
        <v>9</v>
      </c>
      <c r="H36" s="60" t="s">
        <v>413</v>
      </c>
      <c r="I36" s="60" t="s">
        <v>411</v>
      </c>
      <c r="J36" s="60" t="s">
        <v>400</v>
      </c>
      <c r="K36" s="60" t="s">
        <v>401</v>
      </c>
      <c r="L36" s="63">
        <v>104222300</v>
      </c>
      <c r="M36" s="63">
        <v>104222300</v>
      </c>
      <c r="N36" s="63">
        <v>104222300</v>
      </c>
      <c r="O36" s="56"/>
    </row>
    <row r="37" spans="1:15" ht="33.75">
      <c r="A37" s="61" t="s">
        <v>420</v>
      </c>
      <c r="B37" s="62" t="s">
        <v>419</v>
      </c>
      <c r="C37" s="60" t="s">
        <v>411</v>
      </c>
      <c r="D37" s="60" t="s">
        <v>413</v>
      </c>
      <c r="E37" s="60" t="s">
        <v>421</v>
      </c>
      <c r="F37" s="60" t="s">
        <v>422</v>
      </c>
      <c r="G37" s="60" t="s">
        <v>9</v>
      </c>
      <c r="H37" s="60" t="s">
        <v>413</v>
      </c>
      <c r="I37" s="60" t="s">
        <v>411</v>
      </c>
      <c r="J37" s="60" t="s">
        <v>400</v>
      </c>
      <c r="K37" s="60" t="s">
        <v>401</v>
      </c>
      <c r="L37" s="63">
        <v>36527000</v>
      </c>
      <c r="M37" s="63">
        <v>36527000</v>
      </c>
      <c r="N37" s="63">
        <v>36527000</v>
      </c>
      <c r="O37" s="56"/>
    </row>
    <row r="38" spans="1:15" ht="33.75">
      <c r="A38" s="61" t="s">
        <v>420</v>
      </c>
      <c r="B38" s="62" t="s">
        <v>419</v>
      </c>
      <c r="C38" s="60" t="s">
        <v>411</v>
      </c>
      <c r="D38" s="60" t="s">
        <v>413</v>
      </c>
      <c r="E38" s="60" t="s">
        <v>423</v>
      </c>
      <c r="F38" s="60" t="s">
        <v>424</v>
      </c>
      <c r="G38" s="60" t="s">
        <v>9</v>
      </c>
      <c r="H38" s="60" t="s">
        <v>413</v>
      </c>
      <c r="I38" s="60" t="s">
        <v>411</v>
      </c>
      <c r="J38" s="60" t="s">
        <v>400</v>
      </c>
      <c r="K38" s="60" t="s">
        <v>401</v>
      </c>
      <c r="L38" s="63">
        <v>42765100</v>
      </c>
      <c r="M38" s="63">
        <v>42765100</v>
      </c>
      <c r="N38" s="63">
        <v>42765100</v>
      </c>
      <c r="O38" s="56"/>
    </row>
    <row r="39" spans="1:15" ht="33.75">
      <c r="A39" s="61" t="s">
        <v>420</v>
      </c>
      <c r="B39" s="62" t="s">
        <v>419</v>
      </c>
      <c r="C39" s="60" t="s">
        <v>411</v>
      </c>
      <c r="D39" s="60" t="s">
        <v>413</v>
      </c>
      <c r="E39" s="60" t="s">
        <v>425</v>
      </c>
      <c r="F39" s="60" t="s">
        <v>424</v>
      </c>
      <c r="G39" s="60" t="s">
        <v>9</v>
      </c>
      <c r="H39" s="60" t="s">
        <v>413</v>
      </c>
      <c r="I39" s="60" t="s">
        <v>411</v>
      </c>
      <c r="J39" s="60" t="s">
        <v>400</v>
      </c>
      <c r="K39" s="60" t="s">
        <v>401</v>
      </c>
      <c r="L39" s="63">
        <v>24930200</v>
      </c>
      <c r="M39" s="63">
        <v>24930200</v>
      </c>
      <c r="N39" s="63">
        <v>24930200</v>
      </c>
      <c r="O39" s="56"/>
    </row>
    <row r="40" spans="1:15" ht="33.75">
      <c r="A40" s="61" t="s">
        <v>426</v>
      </c>
      <c r="B40" s="62" t="s">
        <v>427</v>
      </c>
      <c r="C40" s="60" t="s">
        <v>428</v>
      </c>
      <c r="D40" s="60" t="s">
        <v>396</v>
      </c>
      <c r="E40" s="60" t="s">
        <v>397</v>
      </c>
      <c r="F40" s="60" t="s">
        <v>398</v>
      </c>
      <c r="G40" s="60" t="s">
        <v>399</v>
      </c>
      <c r="H40" s="60" t="s">
        <v>396</v>
      </c>
      <c r="I40" s="60" t="s">
        <v>428</v>
      </c>
      <c r="J40" s="60" t="s">
        <v>400</v>
      </c>
      <c r="K40" s="60" t="s">
        <v>401</v>
      </c>
      <c r="L40" s="63">
        <v>5259000</v>
      </c>
      <c r="M40" s="63">
        <v>6121100</v>
      </c>
      <c r="N40" s="63">
        <v>6236100</v>
      </c>
      <c r="O40" s="56"/>
    </row>
    <row r="41" spans="1:15" ht="33.75">
      <c r="A41" s="61" t="s">
        <v>429</v>
      </c>
      <c r="B41" s="62" t="s">
        <v>430</v>
      </c>
      <c r="C41" s="60" t="s">
        <v>428</v>
      </c>
      <c r="D41" s="60" t="s">
        <v>431</v>
      </c>
      <c r="E41" s="60" t="s">
        <v>397</v>
      </c>
      <c r="F41" s="60" t="s">
        <v>398</v>
      </c>
      <c r="G41" s="60" t="s">
        <v>10</v>
      </c>
      <c r="H41" s="60" t="s">
        <v>431</v>
      </c>
      <c r="I41" s="60" t="s">
        <v>428</v>
      </c>
      <c r="J41" s="60" t="s">
        <v>400</v>
      </c>
      <c r="K41" s="60" t="s">
        <v>401</v>
      </c>
      <c r="L41" s="63">
        <v>5259000</v>
      </c>
      <c r="M41" s="63">
        <v>6121100</v>
      </c>
      <c r="N41" s="63">
        <v>6236100</v>
      </c>
      <c r="O41" s="56"/>
    </row>
    <row r="42" spans="1:15" ht="22.5">
      <c r="A42" s="61" t="s">
        <v>432</v>
      </c>
      <c r="B42" s="62" t="s">
        <v>430</v>
      </c>
      <c r="C42" s="60" t="s">
        <v>428</v>
      </c>
      <c r="D42" s="60" t="s">
        <v>433</v>
      </c>
      <c r="E42" s="60" t="s">
        <v>434</v>
      </c>
      <c r="F42" s="60" t="s">
        <v>398</v>
      </c>
      <c r="G42" s="60" t="s">
        <v>10</v>
      </c>
      <c r="H42" s="60" t="s">
        <v>433</v>
      </c>
      <c r="I42" s="60" t="s">
        <v>428</v>
      </c>
      <c r="J42" s="60" t="s">
        <v>400</v>
      </c>
      <c r="K42" s="60" t="s">
        <v>401</v>
      </c>
      <c r="L42" s="63">
        <v>1652000</v>
      </c>
      <c r="M42" s="63">
        <v>2514100</v>
      </c>
      <c r="N42" s="63">
        <v>2629100</v>
      </c>
      <c r="O42" s="56"/>
    </row>
    <row r="43" spans="1:15" ht="22.5">
      <c r="A43" s="61" t="s">
        <v>432</v>
      </c>
      <c r="B43" s="62" t="s">
        <v>430</v>
      </c>
      <c r="C43" s="60" t="s">
        <v>428</v>
      </c>
      <c r="D43" s="60" t="s">
        <v>431</v>
      </c>
      <c r="E43" s="60" t="s">
        <v>435</v>
      </c>
      <c r="F43" s="60" t="s">
        <v>398</v>
      </c>
      <c r="G43" s="60" t="s">
        <v>10</v>
      </c>
      <c r="H43" s="60" t="s">
        <v>431</v>
      </c>
      <c r="I43" s="60" t="s">
        <v>428</v>
      </c>
      <c r="J43" s="60" t="s">
        <v>400</v>
      </c>
      <c r="K43" s="60" t="s">
        <v>401</v>
      </c>
      <c r="L43" s="63">
        <v>3155000</v>
      </c>
      <c r="M43" s="63">
        <v>3155000</v>
      </c>
      <c r="N43" s="63">
        <v>3155000</v>
      </c>
      <c r="O43" s="56"/>
    </row>
    <row r="44" spans="1:15" ht="22.5">
      <c r="A44" s="61" t="s">
        <v>432</v>
      </c>
      <c r="B44" s="62" t="s">
        <v>430</v>
      </c>
      <c r="C44" s="60" t="s">
        <v>428</v>
      </c>
      <c r="D44" s="60" t="s">
        <v>431</v>
      </c>
      <c r="E44" s="60" t="s">
        <v>436</v>
      </c>
      <c r="F44" s="60" t="s">
        <v>398</v>
      </c>
      <c r="G44" s="60" t="s">
        <v>10</v>
      </c>
      <c r="H44" s="60" t="s">
        <v>431</v>
      </c>
      <c r="I44" s="60" t="s">
        <v>428</v>
      </c>
      <c r="J44" s="60" t="s">
        <v>400</v>
      </c>
      <c r="K44" s="60" t="s">
        <v>401</v>
      </c>
      <c r="L44" s="63">
        <v>452000</v>
      </c>
      <c r="M44" s="63">
        <v>452000</v>
      </c>
      <c r="N44" s="63">
        <v>452000</v>
      </c>
      <c r="O44" s="56"/>
    </row>
    <row r="45" spans="1:15" ht="33.75">
      <c r="A45" s="57" t="s">
        <v>437</v>
      </c>
      <c r="B45" s="58" t="s">
        <v>438</v>
      </c>
      <c r="C45" s="59" t="s">
        <v>396</v>
      </c>
      <c r="D45" s="60" t="s">
        <v>396</v>
      </c>
      <c r="E45" s="60" t="s">
        <v>397</v>
      </c>
      <c r="F45" s="60" t="s">
        <v>398</v>
      </c>
      <c r="G45" s="60" t="s">
        <v>399</v>
      </c>
      <c r="H45" s="60" t="s">
        <v>396</v>
      </c>
      <c r="I45" s="60" t="s">
        <v>396</v>
      </c>
      <c r="J45" s="60" t="s">
        <v>400</v>
      </c>
      <c r="K45" s="60" t="s">
        <v>401</v>
      </c>
      <c r="L45" s="55"/>
      <c r="M45" s="55"/>
      <c r="N45" s="55"/>
      <c r="O45" s="56"/>
    </row>
    <row r="46" spans="1:15" ht="33.75">
      <c r="A46" s="57" t="s">
        <v>439</v>
      </c>
      <c r="B46" s="58" t="s">
        <v>440</v>
      </c>
      <c r="C46" s="59" t="s">
        <v>396</v>
      </c>
      <c r="D46" s="60" t="s">
        <v>396</v>
      </c>
      <c r="E46" s="60" t="s">
        <v>397</v>
      </c>
      <c r="F46" s="60" t="s">
        <v>398</v>
      </c>
      <c r="G46" s="60" t="s">
        <v>399</v>
      </c>
      <c r="H46" s="60" t="s">
        <v>396</v>
      </c>
      <c r="I46" s="60" t="s">
        <v>396</v>
      </c>
      <c r="J46" s="60" t="s">
        <v>400</v>
      </c>
      <c r="K46" s="60" t="s">
        <v>401</v>
      </c>
      <c r="L46" s="55"/>
      <c r="M46" s="55"/>
      <c r="N46" s="55"/>
      <c r="O46" s="56"/>
    </row>
    <row r="47" spans="1:15" ht="33.75">
      <c r="A47" s="57" t="s">
        <v>441</v>
      </c>
      <c r="B47" s="58" t="s">
        <v>442</v>
      </c>
      <c r="C47" s="59" t="s">
        <v>396</v>
      </c>
      <c r="D47" s="60" t="s">
        <v>396</v>
      </c>
      <c r="E47" s="60" t="s">
        <v>397</v>
      </c>
      <c r="F47" s="60" t="s">
        <v>398</v>
      </c>
      <c r="G47" s="60" t="s">
        <v>399</v>
      </c>
      <c r="H47" s="60" t="s">
        <v>396</v>
      </c>
      <c r="I47" s="60" t="s">
        <v>396</v>
      </c>
      <c r="J47" s="60" t="s">
        <v>400</v>
      </c>
      <c r="K47" s="60" t="s">
        <v>401</v>
      </c>
      <c r="L47" s="55">
        <v>120770698.23</v>
      </c>
      <c r="M47" s="55">
        <v>118695424.65</v>
      </c>
      <c r="N47" s="55">
        <v>118810424.65</v>
      </c>
      <c r="O47" s="56"/>
    </row>
    <row r="48" spans="1:15" ht="33.75">
      <c r="A48" s="61" t="s">
        <v>443</v>
      </c>
      <c r="B48" s="62" t="s">
        <v>444</v>
      </c>
      <c r="C48" s="60" t="s">
        <v>396</v>
      </c>
      <c r="D48" s="60" t="s">
        <v>396</v>
      </c>
      <c r="E48" s="60" t="s">
        <v>397</v>
      </c>
      <c r="F48" s="60" t="s">
        <v>398</v>
      </c>
      <c r="G48" s="60" t="s">
        <v>399</v>
      </c>
      <c r="H48" s="60" t="s">
        <v>396</v>
      </c>
      <c r="I48" s="60" t="s">
        <v>396</v>
      </c>
      <c r="J48" s="60" t="s">
        <v>400</v>
      </c>
      <c r="K48" s="60" t="s">
        <v>401</v>
      </c>
      <c r="L48" s="63">
        <v>69039300</v>
      </c>
      <c r="M48" s="63">
        <v>69039300</v>
      </c>
      <c r="N48" s="63">
        <v>69039300</v>
      </c>
      <c r="O48" s="56"/>
    </row>
    <row r="49" spans="1:15" ht="33.75">
      <c r="A49" s="61" t="s">
        <v>445</v>
      </c>
      <c r="B49" s="62" t="s">
        <v>446</v>
      </c>
      <c r="C49" s="60" t="s">
        <v>447</v>
      </c>
      <c r="D49" s="60" t="s">
        <v>396</v>
      </c>
      <c r="E49" s="60" t="s">
        <v>397</v>
      </c>
      <c r="F49" s="60" t="s">
        <v>398</v>
      </c>
      <c r="G49" s="60" t="s">
        <v>399</v>
      </c>
      <c r="H49" s="60" t="s">
        <v>396</v>
      </c>
      <c r="I49" s="60" t="s">
        <v>396</v>
      </c>
      <c r="J49" s="60" t="s">
        <v>400</v>
      </c>
      <c r="K49" s="60" t="s">
        <v>401</v>
      </c>
      <c r="L49" s="63">
        <v>53059210</v>
      </c>
      <c r="M49" s="63">
        <v>53059210</v>
      </c>
      <c r="N49" s="63">
        <v>53059210</v>
      </c>
      <c r="O49" s="56"/>
    </row>
    <row r="50" spans="1:15" ht="22.5">
      <c r="A50" s="61" t="s">
        <v>448</v>
      </c>
      <c r="B50" s="62" t="s">
        <v>446</v>
      </c>
      <c r="C50" s="60" t="s">
        <v>447</v>
      </c>
      <c r="D50" s="60" t="s">
        <v>449</v>
      </c>
      <c r="E50" s="60" t="s">
        <v>421</v>
      </c>
      <c r="F50" s="60" t="s">
        <v>450</v>
      </c>
      <c r="G50" s="60" t="s">
        <v>9</v>
      </c>
      <c r="H50" s="60" t="s">
        <v>449</v>
      </c>
      <c r="I50" s="60" t="s">
        <v>396</v>
      </c>
      <c r="J50" s="60" t="s">
        <v>400</v>
      </c>
      <c r="K50" s="60" t="s">
        <v>401</v>
      </c>
      <c r="L50" s="63">
        <v>1341015</v>
      </c>
      <c r="M50" s="63">
        <v>1341015</v>
      </c>
      <c r="N50" s="63">
        <v>1341015</v>
      </c>
      <c r="O50" s="56"/>
    </row>
    <row r="51" spans="1:15" ht="22.5">
      <c r="A51" s="61" t="s">
        <v>451</v>
      </c>
      <c r="B51" s="62" t="s">
        <v>446</v>
      </c>
      <c r="C51" s="60" t="s">
        <v>447</v>
      </c>
      <c r="D51" s="60" t="s">
        <v>452</v>
      </c>
      <c r="E51" s="60" t="s">
        <v>421</v>
      </c>
      <c r="F51" s="60" t="s">
        <v>453</v>
      </c>
      <c r="G51" s="60" t="s">
        <v>9</v>
      </c>
      <c r="H51" s="60" t="s">
        <v>452</v>
      </c>
      <c r="I51" s="60" t="s">
        <v>396</v>
      </c>
      <c r="J51" s="60" t="s">
        <v>400</v>
      </c>
      <c r="K51" s="60" t="s">
        <v>401</v>
      </c>
      <c r="L51" s="63">
        <v>5000</v>
      </c>
      <c r="M51" s="63">
        <v>5000</v>
      </c>
      <c r="N51" s="63">
        <v>5000</v>
      </c>
      <c r="O51" s="56"/>
    </row>
    <row r="52" spans="1:15" ht="22.5">
      <c r="A52" s="61" t="s">
        <v>448</v>
      </c>
      <c r="B52" s="62" t="s">
        <v>446</v>
      </c>
      <c r="C52" s="60" t="s">
        <v>447</v>
      </c>
      <c r="D52" s="60" t="s">
        <v>449</v>
      </c>
      <c r="E52" s="60" t="s">
        <v>423</v>
      </c>
      <c r="F52" s="60" t="s">
        <v>454</v>
      </c>
      <c r="G52" s="60" t="s">
        <v>9</v>
      </c>
      <c r="H52" s="60" t="s">
        <v>449</v>
      </c>
      <c r="I52" s="60" t="s">
        <v>396</v>
      </c>
      <c r="J52" s="60" t="s">
        <v>400</v>
      </c>
      <c r="K52" s="60" t="s">
        <v>401</v>
      </c>
      <c r="L52" s="63">
        <v>32441659</v>
      </c>
      <c r="M52" s="63">
        <v>32471659</v>
      </c>
      <c r="N52" s="63">
        <v>32471659</v>
      </c>
      <c r="O52" s="56"/>
    </row>
    <row r="53" spans="1:15" ht="22.5">
      <c r="A53" s="61" t="s">
        <v>451</v>
      </c>
      <c r="B53" s="62" t="s">
        <v>446</v>
      </c>
      <c r="C53" s="60" t="s">
        <v>447</v>
      </c>
      <c r="D53" s="60" t="s">
        <v>452</v>
      </c>
      <c r="E53" s="60" t="s">
        <v>423</v>
      </c>
      <c r="F53" s="60" t="s">
        <v>455</v>
      </c>
      <c r="G53" s="60" t="s">
        <v>9</v>
      </c>
      <c r="H53" s="60" t="s">
        <v>452</v>
      </c>
      <c r="I53" s="60" t="s">
        <v>396</v>
      </c>
      <c r="J53" s="60" t="s">
        <v>400</v>
      </c>
      <c r="K53" s="60" t="s">
        <v>401</v>
      </c>
      <c r="L53" s="63">
        <v>110000</v>
      </c>
      <c r="M53" s="63">
        <v>80000</v>
      </c>
      <c r="N53" s="63">
        <v>80000</v>
      </c>
      <c r="O53" s="56"/>
    </row>
    <row r="54" spans="1:15" ht="22.5">
      <c r="A54" s="61" t="s">
        <v>448</v>
      </c>
      <c r="B54" s="62" t="s">
        <v>446</v>
      </c>
      <c r="C54" s="60" t="s">
        <v>447</v>
      </c>
      <c r="D54" s="60" t="s">
        <v>449</v>
      </c>
      <c r="E54" s="60" t="s">
        <v>425</v>
      </c>
      <c r="F54" s="60" t="s">
        <v>454</v>
      </c>
      <c r="G54" s="60" t="s">
        <v>9</v>
      </c>
      <c r="H54" s="60" t="s">
        <v>449</v>
      </c>
      <c r="I54" s="60" t="s">
        <v>396</v>
      </c>
      <c r="J54" s="60" t="s">
        <v>400</v>
      </c>
      <c r="K54" s="60" t="s">
        <v>401</v>
      </c>
      <c r="L54" s="63">
        <v>19041536</v>
      </c>
      <c r="M54" s="63">
        <v>19101536</v>
      </c>
      <c r="N54" s="63">
        <v>19101536</v>
      </c>
      <c r="O54" s="56"/>
    </row>
    <row r="55" spans="1:15" ht="22.5">
      <c r="A55" s="61" t="s">
        <v>451</v>
      </c>
      <c r="B55" s="62" t="s">
        <v>446</v>
      </c>
      <c r="C55" s="60" t="s">
        <v>447</v>
      </c>
      <c r="D55" s="60" t="s">
        <v>452</v>
      </c>
      <c r="E55" s="60" t="s">
        <v>425</v>
      </c>
      <c r="F55" s="60" t="s">
        <v>455</v>
      </c>
      <c r="G55" s="60" t="s">
        <v>9</v>
      </c>
      <c r="H55" s="60" t="s">
        <v>452</v>
      </c>
      <c r="I55" s="60" t="s">
        <v>396</v>
      </c>
      <c r="J55" s="60" t="s">
        <v>400</v>
      </c>
      <c r="K55" s="60" t="s">
        <v>401</v>
      </c>
      <c r="L55" s="63">
        <v>120000</v>
      </c>
      <c r="M55" s="63">
        <v>60000</v>
      </c>
      <c r="N55" s="63">
        <v>60000</v>
      </c>
      <c r="O55" s="56"/>
    </row>
    <row r="56" spans="1:15" ht="33.75">
      <c r="A56" s="61" t="s">
        <v>456</v>
      </c>
      <c r="B56" s="62" t="s">
        <v>457</v>
      </c>
      <c r="C56" s="60" t="s">
        <v>458</v>
      </c>
      <c r="D56" s="60" t="s">
        <v>396</v>
      </c>
      <c r="E56" s="60" t="s">
        <v>397</v>
      </c>
      <c r="F56" s="60" t="s">
        <v>398</v>
      </c>
      <c r="G56" s="60" t="s">
        <v>399</v>
      </c>
      <c r="H56" s="60" t="s">
        <v>396</v>
      </c>
      <c r="I56" s="60" t="s">
        <v>396</v>
      </c>
      <c r="J56" s="60" t="s">
        <v>400</v>
      </c>
      <c r="K56" s="60" t="s">
        <v>401</v>
      </c>
      <c r="L56" s="63">
        <v>15980090</v>
      </c>
      <c r="M56" s="63">
        <v>15980090</v>
      </c>
      <c r="N56" s="63">
        <v>15980090</v>
      </c>
      <c r="O56" s="56"/>
    </row>
    <row r="57" spans="1:15" ht="22.5">
      <c r="A57" s="61" t="s">
        <v>459</v>
      </c>
      <c r="B57" s="62" t="s">
        <v>460</v>
      </c>
      <c r="C57" s="60" t="s">
        <v>458</v>
      </c>
      <c r="D57" s="60" t="s">
        <v>461</v>
      </c>
      <c r="E57" s="60" t="s">
        <v>421</v>
      </c>
      <c r="F57" s="60" t="s">
        <v>462</v>
      </c>
      <c r="G57" s="60" t="s">
        <v>9</v>
      </c>
      <c r="H57" s="60" t="s">
        <v>461</v>
      </c>
      <c r="I57" s="60" t="s">
        <v>396</v>
      </c>
      <c r="J57" s="60" t="s">
        <v>400</v>
      </c>
      <c r="K57" s="60" t="s">
        <v>401</v>
      </c>
      <c r="L57" s="63">
        <v>404985</v>
      </c>
      <c r="M57" s="63">
        <v>404985</v>
      </c>
      <c r="N57" s="63">
        <v>404985</v>
      </c>
      <c r="O57" s="56"/>
    </row>
    <row r="58" spans="1:15" ht="22.5">
      <c r="A58" s="61" t="s">
        <v>459</v>
      </c>
      <c r="B58" s="62" t="s">
        <v>460</v>
      </c>
      <c r="C58" s="60" t="s">
        <v>458</v>
      </c>
      <c r="D58" s="60" t="s">
        <v>461</v>
      </c>
      <c r="E58" s="60" t="s">
        <v>423</v>
      </c>
      <c r="F58" s="60" t="s">
        <v>463</v>
      </c>
      <c r="G58" s="60" t="s">
        <v>9</v>
      </c>
      <c r="H58" s="60" t="s">
        <v>461</v>
      </c>
      <c r="I58" s="60" t="s">
        <v>396</v>
      </c>
      <c r="J58" s="60" t="s">
        <v>400</v>
      </c>
      <c r="K58" s="60" t="s">
        <v>401</v>
      </c>
      <c r="L58" s="63">
        <v>9806441</v>
      </c>
      <c r="M58" s="63">
        <v>9806441</v>
      </c>
      <c r="N58" s="63">
        <v>9806441</v>
      </c>
      <c r="O58" s="56"/>
    </row>
    <row r="59" spans="1:15" ht="22.5">
      <c r="A59" s="61" t="s">
        <v>459</v>
      </c>
      <c r="B59" s="62" t="s">
        <v>460</v>
      </c>
      <c r="C59" s="60" t="s">
        <v>458</v>
      </c>
      <c r="D59" s="60" t="s">
        <v>461</v>
      </c>
      <c r="E59" s="60" t="s">
        <v>425</v>
      </c>
      <c r="F59" s="60" t="s">
        <v>463</v>
      </c>
      <c r="G59" s="60" t="s">
        <v>9</v>
      </c>
      <c r="H59" s="60" t="s">
        <v>461</v>
      </c>
      <c r="I59" s="60" t="s">
        <v>396</v>
      </c>
      <c r="J59" s="60" t="s">
        <v>400</v>
      </c>
      <c r="K59" s="60" t="s">
        <v>401</v>
      </c>
      <c r="L59" s="63">
        <v>5768664</v>
      </c>
      <c r="M59" s="63">
        <v>5768664</v>
      </c>
      <c r="N59" s="63">
        <v>5768664</v>
      </c>
      <c r="O59" s="56"/>
    </row>
    <row r="60" spans="1:15" ht="33.75">
      <c r="A60" s="61" t="s">
        <v>464</v>
      </c>
      <c r="B60" s="62" t="s">
        <v>465</v>
      </c>
      <c r="C60" s="60" t="s">
        <v>466</v>
      </c>
      <c r="D60" s="60" t="s">
        <v>396</v>
      </c>
      <c r="E60" s="60" t="s">
        <v>397</v>
      </c>
      <c r="F60" s="60" t="s">
        <v>398</v>
      </c>
      <c r="G60" s="60" t="s">
        <v>399</v>
      </c>
      <c r="H60" s="60" t="s">
        <v>396</v>
      </c>
      <c r="I60" s="60" t="s">
        <v>396</v>
      </c>
      <c r="J60" s="60" t="s">
        <v>400</v>
      </c>
      <c r="K60" s="60" t="s">
        <v>401</v>
      </c>
      <c r="L60" s="63">
        <v>4920000</v>
      </c>
      <c r="M60" s="63">
        <v>4905000</v>
      </c>
      <c r="N60" s="63">
        <v>4905000</v>
      </c>
      <c r="O60" s="56"/>
    </row>
    <row r="61" spans="1:15" ht="33.75">
      <c r="A61" s="61" t="s">
        <v>467</v>
      </c>
      <c r="B61" s="62" t="s">
        <v>468</v>
      </c>
      <c r="C61" s="60" t="s">
        <v>469</v>
      </c>
      <c r="D61" s="60" t="s">
        <v>396</v>
      </c>
      <c r="E61" s="60" t="s">
        <v>397</v>
      </c>
      <c r="F61" s="60" t="s">
        <v>398</v>
      </c>
      <c r="G61" s="60" t="s">
        <v>399</v>
      </c>
      <c r="H61" s="60" t="s">
        <v>396</v>
      </c>
      <c r="I61" s="60" t="s">
        <v>396</v>
      </c>
      <c r="J61" s="60" t="s">
        <v>400</v>
      </c>
      <c r="K61" s="60" t="s">
        <v>401</v>
      </c>
      <c r="L61" s="63">
        <v>4905000</v>
      </c>
      <c r="M61" s="63">
        <v>4905000</v>
      </c>
      <c r="N61" s="63">
        <v>4905000</v>
      </c>
      <c r="O61" s="56"/>
    </row>
    <row r="62" spans="1:15" ht="22.5">
      <c r="A62" s="61" t="s">
        <v>470</v>
      </c>
      <c r="B62" s="62" t="s">
        <v>468</v>
      </c>
      <c r="C62" s="60" t="s">
        <v>469</v>
      </c>
      <c r="D62" s="60" t="s">
        <v>471</v>
      </c>
      <c r="E62" s="60" t="s">
        <v>421</v>
      </c>
      <c r="F62" s="60" t="s">
        <v>472</v>
      </c>
      <c r="G62" s="60" t="s">
        <v>9</v>
      </c>
      <c r="H62" s="60" t="s">
        <v>471</v>
      </c>
      <c r="I62" s="60" t="s">
        <v>396</v>
      </c>
      <c r="J62" s="60" t="s">
        <v>400</v>
      </c>
      <c r="K62" s="60" t="s">
        <v>401</v>
      </c>
      <c r="L62" s="63">
        <v>4905000</v>
      </c>
      <c r="M62" s="63">
        <v>4905000</v>
      </c>
      <c r="N62" s="63">
        <v>4905000</v>
      </c>
      <c r="O62" s="56"/>
    </row>
    <row r="63" spans="1:15" ht="33.75">
      <c r="A63" s="61" t="s">
        <v>473</v>
      </c>
      <c r="B63" s="62" t="s">
        <v>474</v>
      </c>
      <c r="C63" s="60" t="s">
        <v>475</v>
      </c>
      <c r="D63" s="60" t="s">
        <v>396</v>
      </c>
      <c r="E63" s="60" t="s">
        <v>397</v>
      </c>
      <c r="F63" s="60" t="s">
        <v>398</v>
      </c>
      <c r="G63" s="60" t="s">
        <v>399</v>
      </c>
      <c r="H63" s="60" t="s">
        <v>396</v>
      </c>
      <c r="I63" s="60" t="s">
        <v>396</v>
      </c>
      <c r="J63" s="60" t="s">
        <v>400</v>
      </c>
      <c r="K63" s="60" t="s">
        <v>401</v>
      </c>
      <c r="L63" s="63">
        <v>15000</v>
      </c>
      <c r="M63" s="63"/>
      <c r="N63" s="63"/>
      <c r="O63" s="56"/>
    </row>
    <row r="64" spans="1:15" ht="33.75">
      <c r="A64" s="61" t="s">
        <v>476</v>
      </c>
      <c r="B64" s="62" t="s">
        <v>474</v>
      </c>
      <c r="C64" s="60" t="s">
        <v>475</v>
      </c>
      <c r="D64" s="60" t="s">
        <v>477</v>
      </c>
      <c r="E64" s="60" t="s">
        <v>397</v>
      </c>
      <c r="F64" s="60" t="s">
        <v>478</v>
      </c>
      <c r="G64" s="60" t="s">
        <v>7</v>
      </c>
      <c r="H64" s="60" t="s">
        <v>477</v>
      </c>
      <c r="I64" s="60" t="s">
        <v>396</v>
      </c>
      <c r="J64" s="60" t="s">
        <v>400</v>
      </c>
      <c r="K64" s="60" t="s">
        <v>401</v>
      </c>
      <c r="L64" s="63">
        <v>15000</v>
      </c>
      <c r="M64" s="63"/>
      <c r="N64" s="63"/>
      <c r="O64" s="56"/>
    </row>
    <row r="65" spans="1:15" ht="33.75">
      <c r="A65" s="61" t="s">
        <v>479</v>
      </c>
      <c r="B65" s="62" t="s">
        <v>480</v>
      </c>
      <c r="C65" s="60" t="s">
        <v>396</v>
      </c>
      <c r="D65" s="60" t="s">
        <v>396</v>
      </c>
      <c r="E65" s="60" t="s">
        <v>397</v>
      </c>
      <c r="F65" s="60" t="s">
        <v>398</v>
      </c>
      <c r="G65" s="60" t="s">
        <v>399</v>
      </c>
      <c r="H65" s="60" t="s">
        <v>396</v>
      </c>
      <c r="I65" s="60" t="s">
        <v>396</v>
      </c>
      <c r="J65" s="60" t="s">
        <v>400</v>
      </c>
      <c r="K65" s="60" t="s">
        <v>401</v>
      </c>
      <c r="L65" s="63">
        <v>46811398.23</v>
      </c>
      <c r="M65" s="63">
        <v>44751124.65</v>
      </c>
      <c r="N65" s="63">
        <v>44866124.65</v>
      </c>
      <c r="O65" s="56"/>
    </row>
    <row r="66" spans="1:15" ht="33.75">
      <c r="A66" s="61" t="s">
        <v>481</v>
      </c>
      <c r="B66" s="62" t="s">
        <v>482</v>
      </c>
      <c r="C66" s="60" t="s">
        <v>483</v>
      </c>
      <c r="D66" s="60" t="s">
        <v>396</v>
      </c>
      <c r="E66" s="60" t="s">
        <v>397</v>
      </c>
      <c r="F66" s="60" t="s">
        <v>398</v>
      </c>
      <c r="G66" s="60" t="s">
        <v>399</v>
      </c>
      <c r="H66" s="60" t="s">
        <v>396</v>
      </c>
      <c r="I66" s="60" t="s">
        <v>396</v>
      </c>
      <c r="J66" s="60" t="s">
        <v>400</v>
      </c>
      <c r="K66" s="60" t="s">
        <v>401</v>
      </c>
      <c r="L66" s="63">
        <v>40332325.13</v>
      </c>
      <c r="M66" s="63">
        <v>39158006.27</v>
      </c>
      <c r="N66" s="63">
        <v>39273006.27</v>
      </c>
      <c r="O66" s="56"/>
    </row>
    <row r="67" spans="1:15" ht="33.75">
      <c r="A67" s="61" t="s">
        <v>484</v>
      </c>
      <c r="B67" s="62" t="s">
        <v>482</v>
      </c>
      <c r="C67" s="60" t="s">
        <v>483</v>
      </c>
      <c r="D67" s="60" t="s">
        <v>485</v>
      </c>
      <c r="E67" s="60" t="s">
        <v>397</v>
      </c>
      <c r="F67" s="60" t="s">
        <v>486</v>
      </c>
      <c r="G67" s="60" t="s">
        <v>7</v>
      </c>
      <c r="H67" s="60" t="s">
        <v>485</v>
      </c>
      <c r="I67" s="60" t="s">
        <v>396</v>
      </c>
      <c r="J67" s="60" t="s">
        <v>400</v>
      </c>
      <c r="K67" s="60" t="s">
        <v>401</v>
      </c>
      <c r="L67" s="63">
        <v>46049.77</v>
      </c>
      <c r="M67" s="63">
        <v>46049.77</v>
      </c>
      <c r="N67" s="63">
        <v>46049.77</v>
      </c>
      <c r="O67" s="56"/>
    </row>
    <row r="68" spans="1:15" ht="33.75">
      <c r="A68" s="61" t="s">
        <v>487</v>
      </c>
      <c r="B68" s="62" t="s">
        <v>482</v>
      </c>
      <c r="C68" s="60" t="s">
        <v>483</v>
      </c>
      <c r="D68" s="60" t="s">
        <v>488</v>
      </c>
      <c r="E68" s="60" t="s">
        <v>397</v>
      </c>
      <c r="F68" s="60" t="s">
        <v>489</v>
      </c>
      <c r="G68" s="60" t="s">
        <v>7</v>
      </c>
      <c r="H68" s="60" t="s">
        <v>488</v>
      </c>
      <c r="I68" s="60" t="s">
        <v>396</v>
      </c>
      <c r="J68" s="60" t="s">
        <v>400</v>
      </c>
      <c r="K68" s="60" t="s">
        <v>401</v>
      </c>
      <c r="L68" s="63">
        <v>8298070</v>
      </c>
      <c r="M68" s="63">
        <v>8298070</v>
      </c>
      <c r="N68" s="63">
        <v>8298070</v>
      </c>
      <c r="O68" s="56"/>
    </row>
    <row r="69" spans="1:15" ht="33.75">
      <c r="A69" s="61" t="s">
        <v>490</v>
      </c>
      <c r="B69" s="62" t="s">
        <v>482</v>
      </c>
      <c r="C69" s="60" t="s">
        <v>483</v>
      </c>
      <c r="D69" s="60" t="s">
        <v>491</v>
      </c>
      <c r="E69" s="60" t="s">
        <v>397</v>
      </c>
      <c r="F69" s="60" t="s">
        <v>492</v>
      </c>
      <c r="G69" s="60" t="s">
        <v>7</v>
      </c>
      <c r="H69" s="60" t="s">
        <v>491</v>
      </c>
      <c r="I69" s="60" t="s">
        <v>396</v>
      </c>
      <c r="J69" s="60" t="s">
        <v>400</v>
      </c>
      <c r="K69" s="60" t="s">
        <v>401</v>
      </c>
      <c r="L69" s="63">
        <v>115638</v>
      </c>
      <c r="M69" s="63"/>
      <c r="N69" s="63"/>
      <c r="O69" s="56"/>
    </row>
    <row r="70" spans="1:15" ht="33.75">
      <c r="A70" s="61" t="s">
        <v>493</v>
      </c>
      <c r="B70" s="62" t="s">
        <v>482</v>
      </c>
      <c r="C70" s="60" t="s">
        <v>483</v>
      </c>
      <c r="D70" s="60" t="s">
        <v>494</v>
      </c>
      <c r="E70" s="60" t="s">
        <v>397</v>
      </c>
      <c r="F70" s="60" t="s">
        <v>495</v>
      </c>
      <c r="G70" s="60" t="s">
        <v>7</v>
      </c>
      <c r="H70" s="60" t="s">
        <v>494</v>
      </c>
      <c r="I70" s="60" t="s">
        <v>396</v>
      </c>
      <c r="J70" s="60" t="s">
        <v>400</v>
      </c>
      <c r="K70" s="60" t="s">
        <v>401</v>
      </c>
      <c r="L70" s="63">
        <v>302140</v>
      </c>
      <c r="M70" s="63"/>
      <c r="N70" s="63"/>
      <c r="O70" s="56"/>
    </row>
    <row r="71" spans="1:15" ht="33.75">
      <c r="A71" s="61" t="s">
        <v>496</v>
      </c>
      <c r="B71" s="62" t="s">
        <v>482</v>
      </c>
      <c r="C71" s="60" t="s">
        <v>483</v>
      </c>
      <c r="D71" s="60" t="s">
        <v>497</v>
      </c>
      <c r="E71" s="60" t="s">
        <v>397</v>
      </c>
      <c r="F71" s="60" t="s">
        <v>498</v>
      </c>
      <c r="G71" s="60" t="s">
        <v>7</v>
      </c>
      <c r="H71" s="60" t="s">
        <v>497</v>
      </c>
      <c r="I71" s="60" t="s">
        <v>396</v>
      </c>
      <c r="J71" s="60" t="s">
        <v>400</v>
      </c>
      <c r="K71" s="60" t="s">
        <v>401</v>
      </c>
      <c r="L71" s="63">
        <v>535832.89</v>
      </c>
      <c r="M71" s="63"/>
      <c r="N71" s="63"/>
      <c r="O71" s="56"/>
    </row>
    <row r="72" spans="1:15" ht="22.5">
      <c r="A72" s="61" t="s">
        <v>499</v>
      </c>
      <c r="B72" s="62" t="s">
        <v>482</v>
      </c>
      <c r="C72" s="60" t="s">
        <v>483</v>
      </c>
      <c r="D72" s="60" t="s">
        <v>500</v>
      </c>
      <c r="E72" s="60" t="s">
        <v>421</v>
      </c>
      <c r="F72" s="60" t="s">
        <v>501</v>
      </c>
      <c r="G72" s="60" t="s">
        <v>9</v>
      </c>
      <c r="H72" s="60" t="s">
        <v>500</v>
      </c>
      <c r="I72" s="60" t="s">
        <v>396</v>
      </c>
      <c r="J72" s="60" t="s">
        <v>400</v>
      </c>
      <c r="K72" s="60" t="s">
        <v>401</v>
      </c>
      <c r="L72" s="63">
        <v>367820</v>
      </c>
      <c r="M72" s="63">
        <v>367820</v>
      </c>
      <c r="N72" s="63">
        <v>367820</v>
      </c>
      <c r="O72" s="56"/>
    </row>
    <row r="73" spans="1:15" ht="22.5">
      <c r="A73" s="61" t="s">
        <v>502</v>
      </c>
      <c r="B73" s="62" t="s">
        <v>482</v>
      </c>
      <c r="C73" s="60" t="s">
        <v>483</v>
      </c>
      <c r="D73" s="60" t="s">
        <v>503</v>
      </c>
      <c r="E73" s="60" t="s">
        <v>421</v>
      </c>
      <c r="F73" s="60" t="s">
        <v>504</v>
      </c>
      <c r="G73" s="60" t="s">
        <v>9</v>
      </c>
      <c r="H73" s="60" t="s">
        <v>503</v>
      </c>
      <c r="I73" s="60" t="s">
        <v>396</v>
      </c>
      <c r="J73" s="60" t="s">
        <v>400</v>
      </c>
      <c r="K73" s="60" t="s">
        <v>401</v>
      </c>
      <c r="L73" s="63">
        <v>1493425.85</v>
      </c>
      <c r="M73" s="63">
        <v>1461786.5</v>
      </c>
      <c r="N73" s="63">
        <v>1461786.5</v>
      </c>
      <c r="O73" s="56"/>
    </row>
    <row r="74" spans="1:15" ht="22.5">
      <c r="A74" s="61" t="s">
        <v>484</v>
      </c>
      <c r="B74" s="62" t="s">
        <v>482</v>
      </c>
      <c r="C74" s="60" t="s">
        <v>483</v>
      </c>
      <c r="D74" s="60" t="s">
        <v>485</v>
      </c>
      <c r="E74" s="60" t="s">
        <v>421</v>
      </c>
      <c r="F74" s="60" t="s">
        <v>505</v>
      </c>
      <c r="G74" s="60" t="s">
        <v>9</v>
      </c>
      <c r="H74" s="60" t="s">
        <v>485</v>
      </c>
      <c r="I74" s="60" t="s">
        <v>396</v>
      </c>
      <c r="J74" s="60" t="s">
        <v>400</v>
      </c>
      <c r="K74" s="60" t="s">
        <v>401</v>
      </c>
      <c r="L74" s="63">
        <v>7004867.42</v>
      </c>
      <c r="M74" s="63">
        <v>5545980</v>
      </c>
      <c r="N74" s="63">
        <v>5545980</v>
      </c>
      <c r="O74" s="56"/>
    </row>
    <row r="75" spans="1:15" ht="22.5">
      <c r="A75" s="61" t="s">
        <v>487</v>
      </c>
      <c r="B75" s="62" t="s">
        <v>482</v>
      </c>
      <c r="C75" s="60" t="s">
        <v>483</v>
      </c>
      <c r="D75" s="60" t="s">
        <v>488</v>
      </c>
      <c r="E75" s="60" t="s">
        <v>421</v>
      </c>
      <c r="F75" s="60" t="s">
        <v>506</v>
      </c>
      <c r="G75" s="60" t="s">
        <v>9</v>
      </c>
      <c r="H75" s="60" t="s">
        <v>488</v>
      </c>
      <c r="I75" s="60" t="s">
        <v>396</v>
      </c>
      <c r="J75" s="60" t="s">
        <v>400</v>
      </c>
      <c r="K75" s="60" t="s">
        <v>401</v>
      </c>
      <c r="L75" s="63">
        <v>16414364.4</v>
      </c>
      <c r="M75" s="63">
        <v>16910200</v>
      </c>
      <c r="N75" s="63">
        <v>16910200</v>
      </c>
      <c r="O75" s="56"/>
    </row>
    <row r="76" spans="1:15" ht="22.5">
      <c r="A76" s="61" t="s">
        <v>490</v>
      </c>
      <c r="B76" s="62" t="s">
        <v>482</v>
      </c>
      <c r="C76" s="60" t="s">
        <v>483</v>
      </c>
      <c r="D76" s="60" t="s">
        <v>491</v>
      </c>
      <c r="E76" s="60" t="s">
        <v>421</v>
      </c>
      <c r="F76" s="60" t="s">
        <v>507</v>
      </c>
      <c r="G76" s="60" t="s">
        <v>9</v>
      </c>
      <c r="H76" s="60" t="s">
        <v>491</v>
      </c>
      <c r="I76" s="60" t="s">
        <v>396</v>
      </c>
      <c r="J76" s="60" t="s">
        <v>400</v>
      </c>
      <c r="K76" s="60" t="s">
        <v>401</v>
      </c>
      <c r="L76" s="63">
        <v>88116.8</v>
      </c>
      <c r="M76" s="63"/>
      <c r="N76" s="63"/>
      <c r="O76" s="56"/>
    </row>
    <row r="77" spans="1:15" ht="22.5">
      <c r="A77" s="61" t="s">
        <v>496</v>
      </c>
      <c r="B77" s="62" t="s">
        <v>482</v>
      </c>
      <c r="C77" s="60" t="s">
        <v>483</v>
      </c>
      <c r="D77" s="60" t="s">
        <v>497</v>
      </c>
      <c r="E77" s="60" t="s">
        <v>423</v>
      </c>
      <c r="F77" s="60" t="s">
        <v>508</v>
      </c>
      <c r="G77" s="60" t="s">
        <v>9</v>
      </c>
      <c r="H77" s="60" t="s">
        <v>497</v>
      </c>
      <c r="I77" s="60" t="s">
        <v>396</v>
      </c>
      <c r="J77" s="60" t="s">
        <v>400</v>
      </c>
      <c r="K77" s="60" t="s">
        <v>401</v>
      </c>
      <c r="L77" s="63">
        <v>407000</v>
      </c>
      <c r="M77" s="63">
        <v>407000</v>
      </c>
      <c r="N77" s="63">
        <v>407000</v>
      </c>
      <c r="O77" s="56"/>
    </row>
    <row r="78" spans="1:15" ht="22.5">
      <c r="A78" s="61" t="s">
        <v>490</v>
      </c>
      <c r="B78" s="62" t="s">
        <v>482</v>
      </c>
      <c r="C78" s="60" t="s">
        <v>483</v>
      </c>
      <c r="D78" s="60" t="s">
        <v>491</v>
      </c>
      <c r="E78" s="60" t="s">
        <v>434</v>
      </c>
      <c r="F78" s="60" t="s">
        <v>398</v>
      </c>
      <c r="G78" s="60" t="s">
        <v>10</v>
      </c>
      <c r="H78" s="60" t="s">
        <v>491</v>
      </c>
      <c r="I78" s="60" t="s">
        <v>396</v>
      </c>
      <c r="J78" s="60" t="s">
        <v>400</v>
      </c>
      <c r="K78" s="60" t="s">
        <v>401</v>
      </c>
      <c r="L78" s="63">
        <v>1652000</v>
      </c>
      <c r="M78" s="63">
        <v>2514100</v>
      </c>
      <c r="N78" s="63">
        <v>2629100</v>
      </c>
      <c r="O78" s="56"/>
    </row>
    <row r="79" spans="1:15" ht="22.5">
      <c r="A79" s="61" t="s">
        <v>487</v>
      </c>
      <c r="B79" s="62" t="s">
        <v>482</v>
      </c>
      <c r="C79" s="60" t="s">
        <v>483</v>
      </c>
      <c r="D79" s="60" t="s">
        <v>488</v>
      </c>
      <c r="E79" s="60" t="s">
        <v>435</v>
      </c>
      <c r="F79" s="60" t="s">
        <v>398</v>
      </c>
      <c r="G79" s="60" t="s">
        <v>10</v>
      </c>
      <c r="H79" s="60" t="s">
        <v>488</v>
      </c>
      <c r="I79" s="60" t="s">
        <v>396</v>
      </c>
      <c r="J79" s="60" t="s">
        <v>400</v>
      </c>
      <c r="K79" s="60" t="s">
        <v>401</v>
      </c>
      <c r="L79" s="63">
        <v>3155000</v>
      </c>
      <c r="M79" s="63">
        <v>3155000</v>
      </c>
      <c r="N79" s="63">
        <v>3155000</v>
      </c>
      <c r="O79" s="56"/>
    </row>
    <row r="80" spans="1:15" ht="22.5">
      <c r="A80" s="61" t="s">
        <v>487</v>
      </c>
      <c r="B80" s="62" t="s">
        <v>482</v>
      </c>
      <c r="C80" s="60" t="s">
        <v>483</v>
      </c>
      <c r="D80" s="60" t="s">
        <v>488</v>
      </c>
      <c r="E80" s="60" t="s">
        <v>436</v>
      </c>
      <c r="F80" s="60" t="s">
        <v>398</v>
      </c>
      <c r="G80" s="60" t="s">
        <v>10</v>
      </c>
      <c r="H80" s="60" t="s">
        <v>488</v>
      </c>
      <c r="I80" s="60" t="s">
        <v>396</v>
      </c>
      <c r="J80" s="60" t="s">
        <v>400</v>
      </c>
      <c r="K80" s="60" t="s">
        <v>401</v>
      </c>
      <c r="L80" s="63">
        <v>452000</v>
      </c>
      <c r="M80" s="63">
        <v>452000</v>
      </c>
      <c r="N80" s="63">
        <v>452000</v>
      </c>
      <c r="O80" s="56"/>
    </row>
    <row r="81" spans="1:15" ht="33.75">
      <c r="A81" s="61" t="s">
        <v>509</v>
      </c>
      <c r="B81" s="62" t="s">
        <v>510</v>
      </c>
      <c r="C81" s="60" t="s">
        <v>511</v>
      </c>
      <c r="D81" s="60" t="s">
        <v>396</v>
      </c>
      <c r="E81" s="60" t="s">
        <v>397</v>
      </c>
      <c r="F81" s="60" t="s">
        <v>398</v>
      </c>
      <c r="G81" s="60" t="s">
        <v>399</v>
      </c>
      <c r="H81" s="60" t="s">
        <v>396</v>
      </c>
      <c r="I81" s="60" t="s">
        <v>396</v>
      </c>
      <c r="J81" s="60" t="s">
        <v>400</v>
      </c>
      <c r="K81" s="60" t="s">
        <v>401</v>
      </c>
      <c r="L81" s="63">
        <v>6479073.1</v>
      </c>
      <c r="M81" s="63">
        <v>5593118.38</v>
      </c>
      <c r="N81" s="63">
        <v>5593118.38</v>
      </c>
      <c r="O81" s="56"/>
    </row>
    <row r="82" spans="1:15" ht="33.75">
      <c r="A82" s="61" t="s">
        <v>502</v>
      </c>
      <c r="B82" s="62" t="s">
        <v>510</v>
      </c>
      <c r="C82" s="60" t="s">
        <v>511</v>
      </c>
      <c r="D82" s="60" t="s">
        <v>503</v>
      </c>
      <c r="E82" s="60" t="s">
        <v>397</v>
      </c>
      <c r="F82" s="60" t="s">
        <v>512</v>
      </c>
      <c r="G82" s="60" t="s">
        <v>7</v>
      </c>
      <c r="H82" s="60" t="s">
        <v>503</v>
      </c>
      <c r="I82" s="60" t="s">
        <v>396</v>
      </c>
      <c r="J82" s="60" t="s">
        <v>400</v>
      </c>
      <c r="K82" s="60" t="s">
        <v>401</v>
      </c>
      <c r="L82" s="63">
        <v>44381.14</v>
      </c>
      <c r="M82" s="63">
        <v>7904.88</v>
      </c>
      <c r="N82" s="63">
        <v>7904.88</v>
      </c>
      <c r="O82" s="56"/>
    </row>
    <row r="83" spans="1:15" ht="22.5">
      <c r="A83" s="61" t="s">
        <v>502</v>
      </c>
      <c r="B83" s="62" t="s">
        <v>510</v>
      </c>
      <c r="C83" s="60" t="s">
        <v>511</v>
      </c>
      <c r="D83" s="60" t="s">
        <v>503</v>
      </c>
      <c r="E83" s="60" t="s">
        <v>421</v>
      </c>
      <c r="F83" s="60" t="s">
        <v>504</v>
      </c>
      <c r="G83" s="60" t="s">
        <v>9</v>
      </c>
      <c r="H83" s="60" t="s">
        <v>503</v>
      </c>
      <c r="I83" s="60" t="s">
        <v>396</v>
      </c>
      <c r="J83" s="60" t="s">
        <v>400</v>
      </c>
      <c r="K83" s="60" t="s">
        <v>401</v>
      </c>
      <c r="L83" s="63">
        <v>6434691.96</v>
      </c>
      <c r="M83" s="63">
        <v>5585213.5</v>
      </c>
      <c r="N83" s="63">
        <v>5585213.5</v>
      </c>
      <c r="O83" s="56"/>
    </row>
    <row r="84" spans="1:15" ht="33.75">
      <c r="A84" s="57" t="s">
        <v>513</v>
      </c>
      <c r="B84" s="58" t="s">
        <v>514</v>
      </c>
      <c r="C84" s="59" t="s">
        <v>515</v>
      </c>
      <c r="D84" s="60" t="s">
        <v>396</v>
      </c>
      <c r="E84" s="60" t="s">
        <v>397</v>
      </c>
      <c r="F84" s="60" t="s">
        <v>398</v>
      </c>
      <c r="G84" s="60" t="s">
        <v>399</v>
      </c>
      <c r="H84" s="60" t="s">
        <v>396</v>
      </c>
      <c r="I84" s="60" t="s">
        <v>515</v>
      </c>
      <c r="J84" s="60" t="s">
        <v>400</v>
      </c>
      <c r="K84" s="60" t="s">
        <v>401</v>
      </c>
      <c r="L84" s="55"/>
      <c r="M84" s="55"/>
      <c r="N84" s="55"/>
      <c r="O84" s="56"/>
    </row>
    <row r="85" spans="1:15" ht="33.75">
      <c r="A85" s="57" t="s">
        <v>516</v>
      </c>
      <c r="B85" s="58" t="s">
        <v>517</v>
      </c>
      <c r="C85" s="59" t="s">
        <v>396</v>
      </c>
      <c r="D85" s="60" t="s">
        <v>396</v>
      </c>
      <c r="E85" s="60" t="s">
        <v>397</v>
      </c>
      <c r="F85" s="60" t="s">
        <v>398</v>
      </c>
      <c r="G85" s="60" t="s">
        <v>399</v>
      </c>
      <c r="H85" s="60" t="s">
        <v>396</v>
      </c>
      <c r="I85" s="60" t="s">
        <v>396</v>
      </c>
      <c r="J85" s="60" t="s">
        <v>400</v>
      </c>
      <c r="K85" s="60" t="s">
        <v>401</v>
      </c>
      <c r="L85" s="55"/>
      <c r="M85" s="55"/>
      <c r="N85" s="55"/>
      <c r="O85" s="56"/>
    </row>
  </sheetData>
  <sheetProtection/>
  <mergeCells count="27">
    <mergeCell ref="B16:L16"/>
    <mergeCell ref="N2:O2"/>
    <mergeCell ref="N4:O4"/>
    <mergeCell ref="N6:O6"/>
    <mergeCell ref="M3:O3"/>
    <mergeCell ref="M5:O5"/>
    <mergeCell ref="M7:O7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T67"/>
  <sheetViews>
    <sheetView zoomScaleSheetLayoutView="100" zoomScalePageLayoutView="0" workbookViewId="0" topLeftCell="A55">
      <selection activeCell="CS73" sqref="CS73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76</v>
      </c>
    </row>
    <row r="3" ht="12.75" customHeight="1"/>
    <row r="4" spans="1:124" s="22" customFormat="1" ht="12" customHeight="1">
      <c r="A4" s="144" t="s">
        <v>3</v>
      </c>
      <c r="B4" s="145"/>
      <c r="C4" s="145"/>
      <c r="D4" s="145"/>
      <c r="E4" s="145"/>
      <c r="F4" s="146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144" t="s">
        <v>77</v>
      </c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6"/>
      <c r="AO4" s="144" t="s">
        <v>78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6"/>
      <c r="BC4" s="144" t="s">
        <v>79</v>
      </c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6"/>
      <c r="BQ4" s="135" t="s">
        <v>0</v>
      </c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7"/>
    </row>
    <row r="5" spans="1:124" s="22" customFormat="1" ht="67.5" customHeight="1">
      <c r="A5" s="147"/>
      <c r="B5" s="148"/>
      <c r="C5" s="148"/>
      <c r="D5" s="148"/>
      <c r="E5" s="148"/>
      <c r="F5" s="149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9"/>
      <c r="AA5" s="147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9"/>
      <c r="AO5" s="147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9"/>
      <c r="BC5" s="147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/>
      <c r="BQ5" s="144" t="s">
        <v>132</v>
      </c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7"/>
      <c r="CE5" s="144" t="s">
        <v>135</v>
      </c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7"/>
      <c r="CU5" s="145" t="s">
        <v>18</v>
      </c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6"/>
    </row>
    <row r="6" spans="1:124" s="22" customFormat="1" ht="37.5" customHeight="1">
      <c r="A6" s="150"/>
      <c r="B6" s="151"/>
      <c r="C6" s="151"/>
      <c r="D6" s="151"/>
      <c r="E6" s="151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150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2"/>
      <c r="AO6" s="150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150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2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70"/>
      <c r="CE6" s="168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70"/>
      <c r="CU6" s="135" t="s">
        <v>2</v>
      </c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7"/>
      <c r="DH6" s="135" t="s">
        <v>33</v>
      </c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7"/>
    </row>
    <row r="7" spans="1:124" s="23" customFormat="1" ht="12.75">
      <c r="A7" s="413">
        <v>1</v>
      </c>
      <c r="B7" s="414"/>
      <c r="C7" s="414"/>
      <c r="D7" s="414"/>
      <c r="E7" s="414"/>
      <c r="F7" s="415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5"/>
      <c r="AA7" s="413">
        <v>3</v>
      </c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5"/>
      <c r="AO7" s="413">
        <v>4</v>
      </c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3">
        <v>5</v>
      </c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5"/>
      <c r="BQ7" s="413">
        <v>6</v>
      </c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5"/>
      <c r="CE7" s="413">
        <v>7</v>
      </c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5"/>
      <c r="CU7" s="413">
        <v>8</v>
      </c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5"/>
      <c r="DH7" s="413">
        <v>9</v>
      </c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5"/>
    </row>
    <row r="8" spans="1:124" s="24" customFormat="1" ht="40.5" customHeight="1" hidden="1">
      <c r="A8" s="404" t="s">
        <v>6</v>
      </c>
      <c r="B8" s="405"/>
      <c r="C8" s="405"/>
      <c r="D8" s="405"/>
      <c r="E8" s="405"/>
      <c r="F8" s="406"/>
      <c r="G8" s="421" t="s">
        <v>80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2"/>
      <c r="AA8" s="263" t="s">
        <v>1</v>
      </c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3"/>
      <c r="AO8" s="263" t="s">
        <v>1</v>
      </c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63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3"/>
      <c r="BQ8" s="263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3"/>
      <c r="CE8" s="263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3"/>
      <c r="CU8" s="263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3"/>
      <c r="DH8" s="263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3"/>
    </row>
    <row r="9" spans="1:124" s="24" customFormat="1" ht="16.5" customHeight="1" hidden="1">
      <c r="A9" s="404" t="s">
        <v>22</v>
      </c>
      <c r="B9" s="405"/>
      <c r="C9" s="405"/>
      <c r="D9" s="405"/>
      <c r="E9" s="405"/>
      <c r="F9" s="406"/>
      <c r="G9" s="421" t="s">
        <v>53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2"/>
      <c r="AA9" s="263" t="s">
        <v>1</v>
      </c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3"/>
      <c r="AO9" s="263" t="s">
        <v>1</v>
      </c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63" t="s">
        <v>1</v>
      </c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3"/>
      <c r="BQ9" s="263" t="s">
        <v>1</v>
      </c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3"/>
      <c r="CE9" s="263" t="s">
        <v>1</v>
      </c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3"/>
      <c r="CU9" s="263" t="s">
        <v>1</v>
      </c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3"/>
      <c r="DH9" s="263" t="s">
        <v>1</v>
      </c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3"/>
    </row>
    <row r="10" spans="1:124" s="24" customFormat="1" ht="16.5" customHeight="1" hidden="1">
      <c r="A10" s="404"/>
      <c r="B10" s="405"/>
      <c r="C10" s="405"/>
      <c r="D10" s="405"/>
      <c r="E10" s="405"/>
      <c r="F10" s="406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2"/>
      <c r="AA10" s="263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  <c r="AO10" s="263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63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3"/>
      <c r="BQ10" s="263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3"/>
      <c r="CE10" s="263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3"/>
      <c r="CU10" s="263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3"/>
      <c r="DH10" s="263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3"/>
    </row>
    <row r="11" spans="1:124" s="24" customFormat="1" ht="40.5" customHeight="1" hidden="1">
      <c r="A11" s="404" t="s">
        <v>7</v>
      </c>
      <c r="B11" s="405"/>
      <c r="C11" s="405"/>
      <c r="D11" s="405"/>
      <c r="E11" s="405"/>
      <c r="F11" s="406"/>
      <c r="G11" s="421" t="s">
        <v>81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2"/>
      <c r="AA11" s="263" t="s">
        <v>1</v>
      </c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3"/>
      <c r="AO11" s="263" t="s">
        <v>1</v>
      </c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63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3"/>
      <c r="BQ11" s="263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3"/>
      <c r="CE11" s="263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3"/>
      <c r="CU11" s="263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3"/>
      <c r="DH11" s="263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3"/>
    </row>
    <row r="12" spans="1:124" s="24" customFormat="1" ht="16.5" customHeight="1" hidden="1">
      <c r="A12" s="404" t="s">
        <v>25</v>
      </c>
      <c r="B12" s="405"/>
      <c r="C12" s="405"/>
      <c r="D12" s="405"/>
      <c r="E12" s="405"/>
      <c r="F12" s="406"/>
      <c r="G12" s="421" t="s">
        <v>53</v>
      </c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2"/>
      <c r="AA12" s="263" t="s">
        <v>1</v>
      </c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3"/>
      <c r="AO12" s="263" t="s">
        <v>1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63" t="s">
        <v>1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3"/>
      <c r="BQ12" s="263" t="s">
        <v>1</v>
      </c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3"/>
      <c r="CE12" s="263" t="s">
        <v>1</v>
      </c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3"/>
      <c r="CU12" s="263" t="s">
        <v>1</v>
      </c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3"/>
      <c r="DH12" s="263" t="s">
        <v>1</v>
      </c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3"/>
    </row>
    <row r="13" spans="1:124" s="24" customFormat="1" ht="39.75" customHeight="1">
      <c r="A13" s="404" t="s">
        <v>266</v>
      </c>
      <c r="B13" s="405"/>
      <c r="C13" s="405"/>
      <c r="D13" s="405"/>
      <c r="E13" s="405"/>
      <c r="F13" s="406"/>
      <c r="G13" s="421" t="s">
        <v>267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2"/>
      <c r="AA13" s="263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3"/>
      <c r="AO13" s="263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46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3"/>
      <c r="BQ13" s="246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3"/>
      <c r="CE13" s="263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3"/>
      <c r="CU13" s="263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3"/>
      <c r="DH13" s="263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3"/>
    </row>
    <row r="14" spans="1:124" s="24" customFormat="1" ht="16.5" customHeight="1">
      <c r="A14" s="404" t="s">
        <v>268</v>
      </c>
      <c r="B14" s="405"/>
      <c r="C14" s="405"/>
      <c r="D14" s="405"/>
      <c r="E14" s="405"/>
      <c r="F14" s="406"/>
      <c r="G14" s="421" t="s">
        <v>53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2"/>
      <c r="AA14" s="263" t="s">
        <v>1</v>
      </c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3"/>
      <c r="AO14" s="263" t="s">
        <v>1</v>
      </c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63" t="s">
        <v>1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3"/>
      <c r="BQ14" s="263" t="s">
        <v>1</v>
      </c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3"/>
      <c r="CE14" s="263" t="s">
        <v>1</v>
      </c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3"/>
      <c r="CU14" s="263" t="s">
        <v>1</v>
      </c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3"/>
      <c r="DH14" s="263" t="s">
        <v>1</v>
      </c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3"/>
    </row>
    <row r="15" spans="1:124" s="24" customFormat="1" ht="16.5" customHeight="1">
      <c r="A15" s="423" t="s">
        <v>17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5"/>
      <c r="BC15" s="246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8"/>
      <c r="BQ15" s="246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8"/>
      <c r="CE15" s="246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8"/>
      <c r="CU15" s="246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8"/>
      <c r="DH15" s="246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8"/>
    </row>
    <row r="17" ht="15">
      <c r="A17" s="4" t="s">
        <v>82</v>
      </c>
    </row>
    <row r="18" ht="12.75" customHeight="1"/>
    <row r="19" spans="1:124" s="22" customFormat="1" ht="12" customHeight="1">
      <c r="A19" s="144" t="s">
        <v>3</v>
      </c>
      <c r="B19" s="145"/>
      <c r="C19" s="145"/>
      <c r="D19" s="145"/>
      <c r="E19" s="145"/>
      <c r="F19" s="146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  <c r="AB19" s="144" t="s">
        <v>83</v>
      </c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6"/>
      <c r="AP19" s="144" t="s">
        <v>84</v>
      </c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4" t="s">
        <v>85</v>
      </c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6"/>
      <c r="BQ19" s="135" t="s">
        <v>0</v>
      </c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7"/>
    </row>
    <row r="20" spans="1:124" s="22" customFormat="1" ht="68.25" customHeight="1">
      <c r="A20" s="147"/>
      <c r="B20" s="148"/>
      <c r="C20" s="148"/>
      <c r="D20" s="148"/>
      <c r="E20" s="148"/>
      <c r="F20" s="14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9"/>
      <c r="AP20" s="147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7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9"/>
      <c r="BQ20" s="144" t="s">
        <v>132</v>
      </c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7"/>
      <c r="CE20" s="144" t="s">
        <v>135</v>
      </c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45" t="s">
        <v>18</v>
      </c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6"/>
    </row>
    <row r="21" spans="1:124" s="22" customFormat="1" ht="30.75" customHeight="1">
      <c r="A21" s="150"/>
      <c r="B21" s="151"/>
      <c r="C21" s="151"/>
      <c r="D21" s="151"/>
      <c r="E21" s="151"/>
      <c r="F21" s="15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2"/>
      <c r="AP21" s="150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0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2"/>
      <c r="BQ21" s="168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70"/>
      <c r="CE21" s="168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70"/>
      <c r="CU21" s="135" t="s">
        <v>2</v>
      </c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7"/>
      <c r="DH21" s="135" t="s">
        <v>33</v>
      </c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7"/>
    </row>
    <row r="22" spans="1:124" s="23" customFormat="1" ht="12.75">
      <c r="A22" s="413">
        <v>1</v>
      </c>
      <c r="B22" s="414"/>
      <c r="C22" s="414"/>
      <c r="D22" s="414"/>
      <c r="E22" s="414"/>
      <c r="F22" s="415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5"/>
      <c r="AB22" s="413">
        <v>3</v>
      </c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5"/>
      <c r="AP22" s="413">
        <v>4</v>
      </c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3">
        <v>5</v>
      </c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5"/>
      <c r="BQ22" s="413">
        <v>6</v>
      </c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5"/>
      <c r="CE22" s="413">
        <v>7</v>
      </c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5"/>
      <c r="CU22" s="413">
        <v>8</v>
      </c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5"/>
      <c r="DH22" s="413">
        <v>9</v>
      </c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5"/>
    </row>
    <row r="23" spans="1:124" s="24" customFormat="1" ht="52.5" customHeight="1">
      <c r="A23" s="324" t="s">
        <v>6</v>
      </c>
      <c r="B23" s="325"/>
      <c r="C23" s="325"/>
      <c r="D23" s="325"/>
      <c r="E23" s="325"/>
      <c r="F23" s="326"/>
      <c r="G23" s="421" t="s">
        <v>88</v>
      </c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2"/>
      <c r="AB23" s="263" t="s">
        <v>1</v>
      </c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63" t="s">
        <v>1</v>
      </c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46">
        <f>BD26</f>
        <v>245911.69999899997</v>
      </c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8"/>
      <c r="BQ23" s="246">
        <f>BD23</f>
        <v>245911.69999899997</v>
      </c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8"/>
      <c r="CE23" s="246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8"/>
      <c r="CU23" s="246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8"/>
      <c r="DH23" s="246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8"/>
    </row>
    <row r="24" spans="1:124" s="24" customFormat="1" ht="26.25" customHeight="1" hidden="1">
      <c r="A24" s="324" t="s">
        <v>22</v>
      </c>
      <c r="B24" s="325"/>
      <c r="C24" s="325"/>
      <c r="D24" s="325"/>
      <c r="E24" s="325"/>
      <c r="F24" s="326"/>
      <c r="G24" s="421" t="s">
        <v>89</v>
      </c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2"/>
      <c r="AB24" s="263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3"/>
      <c r="AP24" s="263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46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8"/>
      <c r="BQ24" s="246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8"/>
      <c r="CE24" s="246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8"/>
      <c r="CU24" s="246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8"/>
      <c r="DH24" s="246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8"/>
    </row>
    <row r="25" spans="1:124" s="24" customFormat="1" ht="19.5" customHeight="1" hidden="1">
      <c r="A25" s="324" t="s">
        <v>23</v>
      </c>
      <c r="B25" s="325"/>
      <c r="C25" s="325"/>
      <c r="D25" s="325"/>
      <c r="E25" s="325"/>
      <c r="F25" s="326"/>
      <c r="G25" s="421" t="s">
        <v>138</v>
      </c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2"/>
      <c r="AB25" s="263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3"/>
      <c r="AP25" s="263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46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8"/>
      <c r="BQ25" s="246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8"/>
      <c r="CE25" s="246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8"/>
      <c r="CU25" s="246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8"/>
      <c r="DH25" s="246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8"/>
    </row>
    <row r="26" spans="1:124" s="24" customFormat="1" ht="40.5" customHeight="1">
      <c r="A26" s="324" t="s">
        <v>23</v>
      </c>
      <c r="B26" s="325"/>
      <c r="C26" s="325"/>
      <c r="D26" s="325"/>
      <c r="E26" s="325"/>
      <c r="F26" s="326"/>
      <c r="G26" s="421" t="s">
        <v>87</v>
      </c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2"/>
      <c r="AB26" s="263">
        <v>14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3"/>
      <c r="AP26" s="246">
        <v>17565.1214285</v>
      </c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6">
        <f>AB26*AP26</f>
        <v>245911.69999899997</v>
      </c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8"/>
      <c r="BQ26" s="246">
        <f>BD26</f>
        <v>245911.69999899997</v>
      </c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8"/>
      <c r="CE26" s="246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8"/>
      <c r="CU26" s="246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8"/>
      <c r="DH26" s="246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8"/>
    </row>
    <row r="27" spans="1:124" s="24" customFormat="1" ht="84" customHeight="1" hidden="1">
      <c r="A27" s="324" t="s">
        <v>262</v>
      </c>
      <c r="B27" s="325"/>
      <c r="C27" s="325"/>
      <c r="D27" s="325"/>
      <c r="E27" s="325"/>
      <c r="F27" s="326"/>
      <c r="G27" s="421" t="s">
        <v>90</v>
      </c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2"/>
      <c r="AB27" s="263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3"/>
      <c r="AP27" s="263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46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8"/>
      <c r="BQ27" s="246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8"/>
      <c r="CE27" s="246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8"/>
      <c r="CU27" s="246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8"/>
      <c r="DH27" s="246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8"/>
    </row>
    <row r="28" spans="1:124" s="24" customFormat="1" ht="16.5" customHeight="1" hidden="1">
      <c r="A28" s="324"/>
      <c r="B28" s="325"/>
      <c r="C28" s="325"/>
      <c r="D28" s="325"/>
      <c r="E28" s="325"/>
      <c r="F28" s="326"/>
      <c r="G28" s="421" t="s">
        <v>91</v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2"/>
      <c r="AB28" s="263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3"/>
      <c r="AP28" s="263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46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8"/>
      <c r="BQ28" s="246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8"/>
      <c r="CE28" s="246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8"/>
      <c r="CU28" s="246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8"/>
      <c r="DH28" s="246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8"/>
    </row>
    <row r="29" spans="1:124" s="24" customFormat="1" ht="16.5" customHeight="1" hidden="1">
      <c r="A29" s="324"/>
      <c r="B29" s="325"/>
      <c r="C29" s="325"/>
      <c r="D29" s="325"/>
      <c r="E29" s="325"/>
      <c r="F29" s="326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2"/>
      <c r="AB29" s="263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3"/>
      <c r="AP29" s="263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46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8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8"/>
      <c r="CE29" s="246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8"/>
      <c r="CU29" s="246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8"/>
      <c r="DH29" s="246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8"/>
    </row>
    <row r="30" spans="1:124" s="24" customFormat="1" ht="40.5" customHeight="1" hidden="1">
      <c r="A30" s="324" t="s">
        <v>7</v>
      </c>
      <c r="B30" s="325"/>
      <c r="C30" s="325"/>
      <c r="D30" s="325"/>
      <c r="E30" s="325"/>
      <c r="F30" s="326"/>
      <c r="G30" s="421" t="s">
        <v>92</v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2"/>
      <c r="AB30" s="263" t="s">
        <v>1</v>
      </c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3"/>
      <c r="AP30" s="263" t="s">
        <v>1</v>
      </c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46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8"/>
      <c r="BQ30" s="246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8"/>
      <c r="CE30" s="246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8"/>
      <c r="CU30" s="246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8"/>
      <c r="DH30" s="246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8"/>
    </row>
    <row r="31" spans="1:124" s="24" customFormat="1" ht="66.75" customHeight="1" hidden="1">
      <c r="A31" s="324" t="s">
        <v>25</v>
      </c>
      <c r="B31" s="325"/>
      <c r="C31" s="325"/>
      <c r="D31" s="325"/>
      <c r="E31" s="325"/>
      <c r="F31" s="326"/>
      <c r="G31" s="421" t="s">
        <v>93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2"/>
      <c r="AB31" s="263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3"/>
      <c r="AP31" s="263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46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8"/>
      <c r="BQ31" s="246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8"/>
      <c r="CE31" s="246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8"/>
      <c r="CU31" s="246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8"/>
      <c r="DH31" s="246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8"/>
    </row>
    <row r="32" spans="1:124" s="24" customFormat="1" ht="16.5" customHeight="1" hidden="1">
      <c r="A32" s="324" t="s">
        <v>26</v>
      </c>
      <c r="B32" s="325"/>
      <c r="C32" s="325"/>
      <c r="D32" s="325"/>
      <c r="E32" s="325"/>
      <c r="F32" s="326"/>
      <c r="G32" s="421" t="s">
        <v>94</v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2"/>
      <c r="AB32" s="263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3"/>
      <c r="AP32" s="263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46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8"/>
      <c r="BQ32" s="246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8"/>
      <c r="CE32" s="246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8"/>
      <c r="CU32" s="246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8"/>
      <c r="DH32" s="246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8"/>
    </row>
    <row r="33" spans="1:124" s="24" customFormat="1" ht="16.5" customHeight="1">
      <c r="A33" s="324"/>
      <c r="B33" s="325"/>
      <c r="C33" s="325"/>
      <c r="D33" s="325"/>
      <c r="E33" s="325"/>
      <c r="F33" s="326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2"/>
      <c r="AB33" s="263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3"/>
      <c r="AP33" s="263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46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8"/>
      <c r="BQ33" s="246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8"/>
      <c r="CE33" s="246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8"/>
      <c r="CU33" s="246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8"/>
      <c r="DH33" s="246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8"/>
    </row>
    <row r="34" spans="1:124" s="24" customFormat="1" ht="26.25" customHeight="1">
      <c r="A34" s="324" t="s">
        <v>8</v>
      </c>
      <c r="B34" s="325"/>
      <c r="C34" s="325"/>
      <c r="D34" s="325"/>
      <c r="E34" s="325"/>
      <c r="F34" s="326"/>
      <c r="G34" s="421" t="s">
        <v>95</v>
      </c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2"/>
      <c r="AB34" s="263" t="s">
        <v>1</v>
      </c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3"/>
      <c r="AP34" s="263" t="s">
        <v>1</v>
      </c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46">
        <f>BD36</f>
        <v>2591055.7199999997</v>
      </c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8"/>
      <c r="BQ34" s="246">
        <f>BQ36</f>
        <v>2591055.7199999997</v>
      </c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8"/>
      <c r="CE34" s="246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8"/>
      <c r="CU34" s="246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8"/>
      <c r="DH34" s="246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8"/>
    </row>
    <row r="35" spans="1:124" s="24" customFormat="1" ht="78.75" customHeight="1" hidden="1">
      <c r="A35" s="324" t="s">
        <v>11</v>
      </c>
      <c r="B35" s="325"/>
      <c r="C35" s="325"/>
      <c r="D35" s="325"/>
      <c r="E35" s="325"/>
      <c r="F35" s="326"/>
      <c r="G35" s="421" t="s">
        <v>96</v>
      </c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2"/>
      <c r="AB35" s="263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3"/>
      <c r="AP35" s="263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46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8"/>
      <c r="BQ35" s="246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8"/>
      <c r="CE35" s="246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8"/>
      <c r="CU35" s="246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8"/>
      <c r="DH35" s="246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8"/>
    </row>
    <row r="36" spans="1:124" s="24" customFormat="1" ht="78.75" customHeight="1">
      <c r="A36" s="324" t="s">
        <v>268</v>
      </c>
      <c r="B36" s="325"/>
      <c r="C36" s="325"/>
      <c r="D36" s="325"/>
      <c r="E36" s="325"/>
      <c r="F36" s="326"/>
      <c r="G36" s="421" t="s">
        <v>97</v>
      </c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2"/>
      <c r="AB36" s="263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3"/>
      <c r="AP36" s="263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46">
        <f>SUM(BD37:BP51)</f>
        <v>2591055.7199999997</v>
      </c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8"/>
      <c r="BQ36" s="246">
        <f>SUM(BQ37:CD51)</f>
        <v>2591055.7199999997</v>
      </c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8"/>
      <c r="CE36" s="246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8"/>
      <c r="CU36" s="246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8"/>
      <c r="DH36" s="246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8"/>
    </row>
    <row r="37" spans="1:124" s="24" customFormat="1" ht="27.75" customHeight="1">
      <c r="A37" s="324" t="s">
        <v>281</v>
      </c>
      <c r="B37" s="325"/>
      <c r="C37" s="325"/>
      <c r="D37" s="325"/>
      <c r="E37" s="325"/>
      <c r="F37" s="326"/>
      <c r="G37" s="421" t="s">
        <v>227</v>
      </c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2"/>
      <c r="AB37" s="382">
        <v>1</v>
      </c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4"/>
      <c r="AP37" s="246">
        <v>106766.34</v>
      </c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6">
        <f aca="true" t="shared" si="0" ref="BD37:BD45">AB37*AP37</f>
        <v>106766.34</v>
      </c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8"/>
      <c r="BQ37" s="246">
        <f aca="true" t="shared" si="1" ref="BQ37:BQ45">BD37</f>
        <v>106766.34</v>
      </c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8"/>
      <c r="CE37" s="246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8"/>
      <c r="CU37" s="246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8"/>
      <c r="DH37" s="246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8"/>
    </row>
    <row r="38" spans="1:124" s="24" customFormat="1" ht="27.75" customHeight="1">
      <c r="A38" s="324" t="s">
        <v>282</v>
      </c>
      <c r="B38" s="325"/>
      <c r="C38" s="325"/>
      <c r="D38" s="325"/>
      <c r="E38" s="325"/>
      <c r="F38" s="326"/>
      <c r="G38" s="421" t="s">
        <v>247</v>
      </c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2"/>
      <c r="AB38" s="382">
        <v>1</v>
      </c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4"/>
      <c r="AP38" s="246">
        <v>310476.59</v>
      </c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6">
        <f t="shared" si="0"/>
        <v>310476.59</v>
      </c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8"/>
      <c r="BQ38" s="246">
        <f t="shared" si="1"/>
        <v>310476.59</v>
      </c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8"/>
      <c r="CE38" s="246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8"/>
      <c r="CU38" s="246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8"/>
      <c r="DH38" s="246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8"/>
    </row>
    <row r="39" spans="1:124" s="24" customFormat="1" ht="20.25" customHeight="1">
      <c r="A39" s="324" t="s">
        <v>283</v>
      </c>
      <c r="B39" s="325"/>
      <c r="C39" s="325"/>
      <c r="D39" s="325"/>
      <c r="E39" s="325"/>
      <c r="F39" s="326"/>
      <c r="G39" s="421" t="s">
        <v>228</v>
      </c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2"/>
      <c r="AB39" s="382">
        <v>1</v>
      </c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4"/>
      <c r="AP39" s="246">
        <v>47147.79</v>
      </c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6">
        <f t="shared" si="0"/>
        <v>47147.79</v>
      </c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8"/>
      <c r="BQ39" s="246">
        <f t="shared" si="1"/>
        <v>47147.79</v>
      </c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8"/>
      <c r="CE39" s="246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8"/>
      <c r="CU39" s="246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8"/>
      <c r="DH39" s="246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8"/>
    </row>
    <row r="40" spans="1:124" s="24" customFormat="1" ht="24.75" customHeight="1">
      <c r="A40" s="324" t="s">
        <v>284</v>
      </c>
      <c r="B40" s="325"/>
      <c r="C40" s="325"/>
      <c r="D40" s="325"/>
      <c r="E40" s="325"/>
      <c r="F40" s="326"/>
      <c r="G40" s="421" t="s">
        <v>261</v>
      </c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2"/>
      <c r="AB40" s="382">
        <v>12</v>
      </c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4"/>
      <c r="AP40" s="246">
        <v>31875</v>
      </c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6">
        <f t="shared" si="0"/>
        <v>382500</v>
      </c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8"/>
      <c r="BQ40" s="246">
        <f>BD40</f>
        <v>382500</v>
      </c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8"/>
      <c r="CE40" s="246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8"/>
      <c r="CU40" s="246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8"/>
      <c r="DH40" s="246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8"/>
    </row>
    <row r="41" spans="1:124" s="24" customFormat="1" ht="25.5" customHeight="1">
      <c r="A41" s="324" t="s">
        <v>285</v>
      </c>
      <c r="B41" s="325"/>
      <c r="C41" s="325"/>
      <c r="D41" s="325"/>
      <c r="E41" s="325"/>
      <c r="F41" s="326"/>
      <c r="G41" s="421" t="s">
        <v>264</v>
      </c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2"/>
      <c r="AB41" s="382">
        <v>1</v>
      </c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4"/>
      <c r="AP41" s="246">
        <v>42000</v>
      </c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6">
        <f t="shared" si="0"/>
        <v>42000</v>
      </c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8"/>
      <c r="BQ41" s="246">
        <f t="shared" si="1"/>
        <v>42000</v>
      </c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8"/>
      <c r="CE41" s="246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8"/>
      <c r="CU41" s="246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8"/>
      <c r="DH41" s="246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8"/>
    </row>
    <row r="42" spans="1:124" s="24" customFormat="1" ht="39" customHeight="1">
      <c r="A42" s="324" t="s">
        <v>286</v>
      </c>
      <c r="B42" s="325"/>
      <c r="C42" s="325"/>
      <c r="D42" s="325"/>
      <c r="E42" s="325"/>
      <c r="F42" s="326"/>
      <c r="G42" s="421" t="s">
        <v>263</v>
      </c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2"/>
      <c r="AB42" s="382">
        <v>2</v>
      </c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4"/>
      <c r="AP42" s="246">
        <v>25000</v>
      </c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6">
        <f t="shared" si="0"/>
        <v>50000</v>
      </c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8"/>
      <c r="BQ42" s="246">
        <f t="shared" si="1"/>
        <v>50000</v>
      </c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8"/>
      <c r="CE42" s="246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8"/>
      <c r="CU42" s="246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8"/>
      <c r="DH42" s="246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8"/>
    </row>
    <row r="43" spans="1:124" s="24" customFormat="1" ht="41.25" customHeight="1">
      <c r="A43" s="324" t="s">
        <v>287</v>
      </c>
      <c r="B43" s="325"/>
      <c r="C43" s="325"/>
      <c r="D43" s="325"/>
      <c r="E43" s="325"/>
      <c r="F43" s="326"/>
      <c r="G43" s="421" t="s">
        <v>265</v>
      </c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2"/>
      <c r="AB43" s="382">
        <v>2</v>
      </c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4"/>
      <c r="AP43" s="246">
        <v>15000</v>
      </c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6">
        <f t="shared" si="0"/>
        <v>30000</v>
      </c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8"/>
      <c r="BQ43" s="246">
        <f t="shared" si="1"/>
        <v>30000</v>
      </c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8"/>
      <c r="CE43" s="246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8"/>
      <c r="CU43" s="246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8"/>
      <c r="DH43" s="246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8"/>
    </row>
    <row r="44" spans="1:124" s="24" customFormat="1" ht="33" customHeight="1">
      <c r="A44" s="324" t="s">
        <v>288</v>
      </c>
      <c r="B44" s="325"/>
      <c r="C44" s="325"/>
      <c r="D44" s="325"/>
      <c r="E44" s="325"/>
      <c r="F44" s="326"/>
      <c r="G44" s="421" t="s">
        <v>229</v>
      </c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2"/>
      <c r="AB44" s="382">
        <v>36</v>
      </c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3"/>
      <c r="AO44" s="384"/>
      <c r="AP44" s="246">
        <v>6000</v>
      </c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6">
        <f t="shared" si="0"/>
        <v>216000</v>
      </c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8"/>
      <c r="BQ44" s="246">
        <f t="shared" si="1"/>
        <v>216000</v>
      </c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8"/>
      <c r="CE44" s="246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8"/>
      <c r="CU44" s="246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8"/>
      <c r="DH44" s="246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8"/>
    </row>
    <row r="45" spans="1:124" s="24" customFormat="1" ht="33" customHeight="1">
      <c r="A45" s="324" t="s">
        <v>289</v>
      </c>
      <c r="B45" s="325"/>
      <c r="C45" s="325"/>
      <c r="D45" s="325"/>
      <c r="E45" s="325"/>
      <c r="F45" s="326"/>
      <c r="G45" s="421" t="s">
        <v>230</v>
      </c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2"/>
      <c r="AB45" s="382">
        <v>10</v>
      </c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3"/>
      <c r="AO45" s="384"/>
      <c r="AP45" s="246">
        <v>8080</v>
      </c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6">
        <f t="shared" si="0"/>
        <v>80800</v>
      </c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8"/>
      <c r="BQ45" s="246">
        <f t="shared" si="1"/>
        <v>80800</v>
      </c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8"/>
      <c r="CE45" s="246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8"/>
      <c r="CU45" s="246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8"/>
      <c r="DH45" s="246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8"/>
    </row>
    <row r="46" spans="1:124" s="24" customFormat="1" ht="33" customHeight="1">
      <c r="A46" s="324" t="s">
        <v>337</v>
      </c>
      <c r="B46" s="325"/>
      <c r="C46" s="325"/>
      <c r="D46" s="325"/>
      <c r="E46" s="325"/>
      <c r="F46" s="326"/>
      <c r="G46" s="421" t="s">
        <v>338</v>
      </c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2"/>
      <c r="AB46" s="382">
        <v>1</v>
      </c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4"/>
      <c r="AP46" s="246">
        <v>19065</v>
      </c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6">
        <f aca="true" t="shared" si="2" ref="BD46:BD51">AB46*AP46</f>
        <v>19065</v>
      </c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8"/>
      <c r="BQ46" s="246">
        <f aca="true" t="shared" si="3" ref="BQ46:BQ51">BD46</f>
        <v>19065</v>
      </c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8"/>
      <c r="CE46" s="246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8"/>
      <c r="CU46" s="246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8"/>
      <c r="DH46" s="246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8"/>
    </row>
    <row r="47" spans="1:124" s="24" customFormat="1" ht="54" customHeight="1">
      <c r="A47" s="324" t="s">
        <v>320</v>
      </c>
      <c r="B47" s="325"/>
      <c r="C47" s="325"/>
      <c r="D47" s="325"/>
      <c r="E47" s="325"/>
      <c r="F47" s="326"/>
      <c r="G47" s="421" t="s">
        <v>336</v>
      </c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2"/>
      <c r="AB47" s="382">
        <v>1</v>
      </c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4"/>
      <c r="AP47" s="246">
        <v>46000</v>
      </c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6">
        <f t="shared" si="2"/>
        <v>46000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8"/>
      <c r="BQ47" s="246">
        <f t="shared" si="3"/>
        <v>46000</v>
      </c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8"/>
      <c r="CE47" s="246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8"/>
      <c r="CU47" s="246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8"/>
      <c r="DH47" s="246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8"/>
    </row>
    <row r="48" spans="1:124" s="24" customFormat="1" ht="54" customHeight="1">
      <c r="A48" s="324" t="s">
        <v>322</v>
      </c>
      <c r="B48" s="325"/>
      <c r="C48" s="325"/>
      <c r="D48" s="325"/>
      <c r="E48" s="325"/>
      <c r="F48" s="326"/>
      <c r="G48" s="421" t="s">
        <v>324</v>
      </c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2"/>
      <c r="AB48" s="382">
        <v>24</v>
      </c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4"/>
      <c r="AP48" s="246">
        <v>19550</v>
      </c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6">
        <f t="shared" si="2"/>
        <v>469200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8"/>
      <c r="BQ48" s="246">
        <f t="shared" si="3"/>
        <v>469200</v>
      </c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8"/>
      <c r="CE48" s="246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8"/>
      <c r="CU48" s="246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8"/>
      <c r="DH48" s="246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8"/>
    </row>
    <row r="49" spans="1:124" s="24" customFormat="1" ht="54" customHeight="1">
      <c r="A49" s="324" t="s">
        <v>323</v>
      </c>
      <c r="B49" s="325"/>
      <c r="C49" s="325"/>
      <c r="D49" s="325"/>
      <c r="E49" s="325"/>
      <c r="F49" s="326"/>
      <c r="G49" s="421" t="s">
        <v>321</v>
      </c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2"/>
      <c r="AB49" s="382">
        <v>1</v>
      </c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4"/>
      <c r="AP49" s="246">
        <v>110400</v>
      </c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6">
        <f t="shared" si="2"/>
        <v>110400</v>
      </c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8"/>
      <c r="BQ49" s="246">
        <f t="shared" si="3"/>
        <v>110400</v>
      </c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8"/>
      <c r="CE49" s="246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8"/>
      <c r="CU49" s="246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8"/>
      <c r="DH49" s="246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8"/>
    </row>
    <row r="50" spans="1:124" s="24" customFormat="1" ht="54" customHeight="1">
      <c r="A50" s="324" t="s">
        <v>325</v>
      </c>
      <c r="B50" s="325"/>
      <c r="C50" s="325"/>
      <c r="D50" s="325"/>
      <c r="E50" s="325"/>
      <c r="F50" s="326"/>
      <c r="G50" s="421" t="s">
        <v>327</v>
      </c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2"/>
      <c r="AB50" s="382">
        <v>22</v>
      </c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4"/>
      <c r="AP50" s="246">
        <v>14600</v>
      </c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6">
        <f t="shared" si="2"/>
        <v>321200</v>
      </c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8"/>
      <c r="BQ50" s="246">
        <f t="shared" si="3"/>
        <v>321200</v>
      </c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8"/>
      <c r="CE50" s="246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8"/>
      <c r="CU50" s="246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8"/>
      <c r="DH50" s="246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8"/>
    </row>
    <row r="51" spans="1:124" s="24" customFormat="1" ht="54" customHeight="1">
      <c r="A51" s="324" t="s">
        <v>326</v>
      </c>
      <c r="B51" s="325"/>
      <c r="C51" s="325"/>
      <c r="D51" s="325"/>
      <c r="E51" s="325"/>
      <c r="F51" s="326"/>
      <c r="G51" s="421" t="s">
        <v>328</v>
      </c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2"/>
      <c r="AB51" s="382">
        <v>20</v>
      </c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4"/>
      <c r="AP51" s="246">
        <v>17975</v>
      </c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6">
        <f t="shared" si="2"/>
        <v>359500</v>
      </c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8"/>
      <c r="BQ51" s="246">
        <f t="shared" si="3"/>
        <v>359500</v>
      </c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8"/>
      <c r="CE51" s="246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8"/>
      <c r="CU51" s="246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8"/>
      <c r="DH51" s="246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8"/>
    </row>
    <row r="52" spans="1:124" s="24" customFormat="1" ht="66.75" customHeight="1">
      <c r="A52" s="324" t="s">
        <v>9</v>
      </c>
      <c r="B52" s="325"/>
      <c r="C52" s="325"/>
      <c r="D52" s="325"/>
      <c r="E52" s="325"/>
      <c r="F52" s="326"/>
      <c r="G52" s="421" t="s">
        <v>98</v>
      </c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2"/>
      <c r="AB52" s="263" t="s">
        <v>1</v>
      </c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3"/>
      <c r="AP52" s="263" t="s">
        <v>1</v>
      </c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46">
        <f>BD54+BD55+BD56+BD57</f>
        <v>1304900</v>
      </c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8"/>
      <c r="BQ52" s="246">
        <f>BQ54+BQ55+BQ56+BQ57</f>
        <v>1304900</v>
      </c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8"/>
      <c r="CE52" s="246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8"/>
      <c r="CU52" s="246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8"/>
      <c r="DH52" s="246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8"/>
    </row>
    <row r="53" spans="1:124" s="24" customFormat="1" ht="17.25" customHeight="1">
      <c r="A53" s="324" t="s">
        <v>36</v>
      </c>
      <c r="B53" s="325"/>
      <c r="C53" s="325"/>
      <c r="D53" s="325"/>
      <c r="E53" s="325"/>
      <c r="F53" s="326"/>
      <c r="G53" s="421" t="s">
        <v>99</v>
      </c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2"/>
      <c r="AB53" s="263" t="s">
        <v>1</v>
      </c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3"/>
      <c r="AP53" s="263" t="s">
        <v>1</v>
      </c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63" t="s">
        <v>1</v>
      </c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3"/>
      <c r="BQ53" s="246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8"/>
      <c r="CE53" s="263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3"/>
      <c r="CU53" s="263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3"/>
      <c r="DH53" s="263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3"/>
    </row>
    <row r="54" spans="1:124" s="24" customFormat="1" ht="37.5" customHeight="1">
      <c r="A54" s="324" t="s">
        <v>249</v>
      </c>
      <c r="B54" s="325"/>
      <c r="C54" s="325"/>
      <c r="D54" s="325"/>
      <c r="E54" s="325"/>
      <c r="F54" s="326"/>
      <c r="G54" s="421" t="s">
        <v>335</v>
      </c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2"/>
      <c r="AB54" s="382">
        <v>2</v>
      </c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4"/>
      <c r="AP54" s="246">
        <v>29400</v>
      </c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6">
        <f>AB54*AP54</f>
        <v>58800</v>
      </c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8"/>
      <c r="BQ54" s="246">
        <f>BD54</f>
        <v>58800</v>
      </c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8"/>
      <c r="CE54" s="246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8"/>
      <c r="CU54" s="246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8"/>
      <c r="DH54" s="246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8"/>
    </row>
    <row r="55" spans="1:124" s="24" customFormat="1" ht="24" customHeight="1">
      <c r="A55" s="324" t="s">
        <v>332</v>
      </c>
      <c r="B55" s="325"/>
      <c r="C55" s="325"/>
      <c r="D55" s="325"/>
      <c r="E55" s="325"/>
      <c r="F55" s="326"/>
      <c r="G55" s="421" t="s">
        <v>329</v>
      </c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2"/>
      <c r="AB55" s="382">
        <v>10</v>
      </c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4"/>
      <c r="AP55" s="246">
        <v>40700</v>
      </c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6">
        <f>AB55*AP55</f>
        <v>407000</v>
      </c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8"/>
      <c r="BQ55" s="246">
        <f>BD55</f>
        <v>407000</v>
      </c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8"/>
      <c r="CE55" s="246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8"/>
      <c r="CU55" s="246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8"/>
      <c r="DH55" s="246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8"/>
    </row>
    <row r="56" spans="1:124" s="24" customFormat="1" ht="24.75" customHeight="1">
      <c r="A56" s="324" t="s">
        <v>333</v>
      </c>
      <c r="B56" s="325"/>
      <c r="C56" s="325"/>
      <c r="D56" s="325"/>
      <c r="E56" s="325"/>
      <c r="F56" s="326"/>
      <c r="G56" s="421" t="s">
        <v>330</v>
      </c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2"/>
      <c r="AB56" s="382">
        <v>2</v>
      </c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4"/>
      <c r="AP56" s="246">
        <v>45000</v>
      </c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6">
        <f>AB56*AP56</f>
        <v>90000</v>
      </c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8"/>
      <c r="BQ56" s="246">
        <f>BD56</f>
        <v>90000</v>
      </c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8"/>
      <c r="CE56" s="246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8"/>
      <c r="CU56" s="246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8"/>
      <c r="DH56" s="246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8"/>
    </row>
    <row r="57" spans="1:124" s="24" customFormat="1" ht="29.25" customHeight="1">
      <c r="A57" s="324" t="s">
        <v>334</v>
      </c>
      <c r="B57" s="325"/>
      <c r="C57" s="325"/>
      <c r="D57" s="325"/>
      <c r="E57" s="325"/>
      <c r="F57" s="326"/>
      <c r="G57" s="421" t="s">
        <v>331</v>
      </c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2"/>
      <c r="AB57" s="382">
        <v>24</v>
      </c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4"/>
      <c r="AP57" s="246">
        <v>31212.5</v>
      </c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6">
        <f>AB57*AP57</f>
        <v>749100</v>
      </c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8"/>
      <c r="BQ57" s="246">
        <f>BD57</f>
        <v>749100</v>
      </c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8"/>
      <c r="CE57" s="246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8"/>
      <c r="CU57" s="246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8"/>
      <c r="DH57" s="246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8"/>
    </row>
    <row r="58" spans="1:124" s="24" customFormat="1" ht="16.5" customHeight="1">
      <c r="A58" s="324"/>
      <c r="B58" s="325"/>
      <c r="C58" s="325"/>
      <c r="D58" s="325"/>
      <c r="E58" s="325"/>
      <c r="F58" s="326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2"/>
      <c r="AB58" s="263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3"/>
      <c r="AP58" s="246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6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8"/>
      <c r="BQ58" s="246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8"/>
      <c r="CE58" s="246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8"/>
      <c r="CU58" s="246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8"/>
      <c r="DH58" s="246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8"/>
    </row>
    <row r="59" spans="1:124" s="24" customFormat="1" ht="26.25" customHeight="1">
      <c r="A59" s="324" t="s">
        <v>10</v>
      </c>
      <c r="B59" s="325"/>
      <c r="C59" s="325"/>
      <c r="D59" s="325"/>
      <c r="E59" s="325"/>
      <c r="F59" s="326"/>
      <c r="G59" s="421" t="s">
        <v>101</v>
      </c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2"/>
      <c r="AB59" s="263" t="s">
        <v>1</v>
      </c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3"/>
      <c r="AP59" s="263" t="s">
        <v>1</v>
      </c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46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3"/>
      <c r="BQ59" s="263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3"/>
      <c r="CE59" s="263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3"/>
      <c r="CU59" s="263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3"/>
      <c r="DH59" s="263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3"/>
    </row>
    <row r="60" spans="1:124" s="24" customFormat="1" ht="16.5" customHeight="1">
      <c r="A60" s="324" t="s">
        <v>100</v>
      </c>
      <c r="B60" s="325"/>
      <c r="C60" s="325"/>
      <c r="D60" s="325"/>
      <c r="E60" s="325"/>
      <c r="F60" s="326"/>
      <c r="G60" s="421" t="s">
        <v>99</v>
      </c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2"/>
      <c r="AB60" s="263" t="s">
        <v>1</v>
      </c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3"/>
      <c r="AP60" s="263" t="s">
        <v>1</v>
      </c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63" t="s">
        <v>1</v>
      </c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3"/>
      <c r="BQ60" s="263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3"/>
      <c r="CE60" s="263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3"/>
      <c r="CU60" s="263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3"/>
      <c r="DH60" s="263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3"/>
    </row>
    <row r="61" spans="1:124" s="24" customFormat="1" ht="16.5" customHeight="1" hidden="1">
      <c r="A61" s="324"/>
      <c r="B61" s="325"/>
      <c r="C61" s="325"/>
      <c r="D61" s="325"/>
      <c r="E61" s="325"/>
      <c r="F61" s="326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2"/>
      <c r="AB61" s="263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3"/>
      <c r="AP61" s="263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63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3"/>
      <c r="BQ61" s="263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3"/>
      <c r="CE61" s="263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3"/>
      <c r="CU61" s="263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3"/>
      <c r="DH61" s="263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3"/>
    </row>
    <row r="62" spans="1:124" s="24" customFormat="1" ht="42.75" customHeight="1">
      <c r="A62" s="324" t="s">
        <v>13</v>
      </c>
      <c r="B62" s="325"/>
      <c r="C62" s="325"/>
      <c r="D62" s="325"/>
      <c r="E62" s="325"/>
      <c r="F62" s="326"/>
      <c r="G62" s="421" t="s">
        <v>219</v>
      </c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2"/>
      <c r="AB62" s="263" t="s">
        <v>1</v>
      </c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3"/>
      <c r="AP62" s="263" t="s">
        <v>1</v>
      </c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46">
        <f>BD63+BD66+BD64+BD65</f>
        <v>2909049.7700000005</v>
      </c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8"/>
      <c r="BQ62" s="246">
        <f>BQ63+BQ64+BQ65</f>
        <v>2863000</v>
      </c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8"/>
      <c r="CE62" s="263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3"/>
      <c r="CU62" s="246">
        <f>CU66</f>
        <v>46049.77</v>
      </c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3"/>
      <c r="DH62" s="263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3"/>
    </row>
    <row r="63" spans="1:124" s="24" customFormat="1" ht="42.75" customHeight="1">
      <c r="A63" s="324" t="s">
        <v>220</v>
      </c>
      <c r="B63" s="325"/>
      <c r="C63" s="325"/>
      <c r="D63" s="325"/>
      <c r="E63" s="325"/>
      <c r="F63" s="326"/>
      <c r="G63" s="421" t="s">
        <v>278</v>
      </c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2"/>
      <c r="AB63" s="263">
        <v>1</v>
      </c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3"/>
      <c r="AP63" s="246">
        <v>788489.62</v>
      </c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6">
        <f>AB63*AP63</f>
        <v>788489.62</v>
      </c>
      <c r="BE63" s="247"/>
      <c r="BF63" s="247"/>
      <c r="BG63" s="247"/>
      <c r="BH63" s="247"/>
      <c r="BI63" s="247"/>
      <c r="BJ63" s="247"/>
      <c r="BK63" s="247"/>
      <c r="BL63" s="247"/>
      <c r="BM63" s="247"/>
      <c r="BN63" s="247"/>
      <c r="BO63" s="247"/>
      <c r="BP63" s="248"/>
      <c r="BQ63" s="246">
        <f>BD63</f>
        <v>788489.62</v>
      </c>
      <c r="BR63" s="247"/>
      <c r="BS63" s="247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8"/>
      <c r="CE63" s="246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8"/>
      <c r="CU63" s="246"/>
      <c r="CV63" s="247"/>
      <c r="CW63" s="247"/>
      <c r="CX63" s="247"/>
      <c r="CY63" s="247"/>
      <c r="CZ63" s="247"/>
      <c r="DA63" s="247"/>
      <c r="DB63" s="247"/>
      <c r="DC63" s="247"/>
      <c r="DD63" s="247"/>
      <c r="DE63" s="247"/>
      <c r="DF63" s="247"/>
      <c r="DG63" s="248"/>
      <c r="DH63" s="246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8"/>
    </row>
    <row r="64" spans="1:124" s="24" customFormat="1" ht="42.75" customHeight="1">
      <c r="A64" s="324" t="s">
        <v>244</v>
      </c>
      <c r="B64" s="325"/>
      <c r="C64" s="325"/>
      <c r="D64" s="325"/>
      <c r="E64" s="325"/>
      <c r="F64" s="326"/>
      <c r="G64" s="421" t="s">
        <v>222</v>
      </c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2"/>
      <c r="AB64" s="263">
        <v>1</v>
      </c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3"/>
      <c r="AP64" s="246">
        <v>969239.54</v>
      </c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6">
        <f>AB64*AP64</f>
        <v>969239.54</v>
      </c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8"/>
      <c r="BQ64" s="246">
        <f>BD64</f>
        <v>969239.54</v>
      </c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8"/>
      <c r="CE64" s="246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8"/>
      <c r="CU64" s="246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8"/>
      <c r="DH64" s="246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8"/>
    </row>
    <row r="65" spans="1:124" s="24" customFormat="1" ht="42.75" customHeight="1">
      <c r="A65" s="324" t="s">
        <v>279</v>
      </c>
      <c r="B65" s="325"/>
      <c r="C65" s="325"/>
      <c r="D65" s="325"/>
      <c r="E65" s="325"/>
      <c r="F65" s="326"/>
      <c r="G65" s="421" t="s">
        <v>221</v>
      </c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2"/>
      <c r="AB65" s="263">
        <v>1</v>
      </c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3"/>
      <c r="AP65" s="246">
        <v>1105270.84</v>
      </c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6">
        <f>AB65*AP65</f>
        <v>1105270.84</v>
      </c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8"/>
      <c r="BQ65" s="246">
        <f>BD65</f>
        <v>1105270.84</v>
      </c>
      <c r="BR65" s="247"/>
      <c r="BS65" s="247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8"/>
      <c r="CE65" s="246"/>
      <c r="CF65" s="247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  <c r="CR65" s="247"/>
      <c r="CS65" s="247"/>
      <c r="CT65" s="248"/>
      <c r="CU65" s="246"/>
      <c r="CV65" s="247"/>
      <c r="CW65" s="247"/>
      <c r="CX65" s="247"/>
      <c r="CY65" s="247"/>
      <c r="CZ65" s="247"/>
      <c r="DA65" s="247"/>
      <c r="DB65" s="247"/>
      <c r="DC65" s="247"/>
      <c r="DD65" s="247"/>
      <c r="DE65" s="247"/>
      <c r="DF65" s="247"/>
      <c r="DG65" s="248"/>
      <c r="DH65" s="246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8"/>
    </row>
    <row r="66" spans="1:124" s="24" customFormat="1" ht="24.75" customHeight="1">
      <c r="A66" s="324" t="s">
        <v>290</v>
      </c>
      <c r="B66" s="325"/>
      <c r="C66" s="325"/>
      <c r="D66" s="325"/>
      <c r="E66" s="325"/>
      <c r="F66" s="326"/>
      <c r="G66" s="421" t="s">
        <v>221</v>
      </c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2"/>
      <c r="AB66" s="263">
        <v>1</v>
      </c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3"/>
      <c r="AP66" s="246">
        <v>46049.77</v>
      </c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6">
        <f>AP66</f>
        <v>46049.77</v>
      </c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8"/>
      <c r="BQ66" s="246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8"/>
      <c r="CE66" s="246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8"/>
      <c r="CU66" s="246">
        <f>BD66</f>
        <v>46049.77</v>
      </c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8"/>
      <c r="DH66" s="246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8"/>
    </row>
    <row r="67" spans="1:124" s="24" customFormat="1" ht="16.5" customHeight="1">
      <c r="A67" s="396" t="s">
        <v>17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/>
      <c r="AV67" s="426"/>
      <c r="AW67" s="426"/>
      <c r="AX67" s="426"/>
      <c r="AY67" s="426"/>
      <c r="AZ67" s="426"/>
      <c r="BA67" s="426"/>
      <c r="BB67" s="426"/>
      <c r="BC67" s="427"/>
      <c r="BD67" s="246">
        <f>BD62+BD52+BD36+BD23</f>
        <v>7050917.189999</v>
      </c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3"/>
      <c r="BQ67" s="246">
        <f>BQ62+BQ52+BQ34+BQ23</f>
        <v>7004867.419999</v>
      </c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3"/>
      <c r="CE67" s="246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8"/>
      <c r="CU67" s="246">
        <f>CU66</f>
        <v>46049.77</v>
      </c>
      <c r="CV67" s="247"/>
      <c r="CW67" s="247"/>
      <c r="CX67" s="247"/>
      <c r="CY67" s="247"/>
      <c r="CZ67" s="247"/>
      <c r="DA67" s="247"/>
      <c r="DB67" s="247"/>
      <c r="DC67" s="247"/>
      <c r="DD67" s="247"/>
      <c r="DE67" s="247"/>
      <c r="DF67" s="247"/>
      <c r="DG67" s="248"/>
      <c r="DH67" s="263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3"/>
    </row>
  </sheetData>
  <sheetProtection/>
  <mergeCells count="511">
    <mergeCell ref="A57:F57"/>
    <mergeCell ref="G57:AA57"/>
    <mergeCell ref="AB57:AO57"/>
    <mergeCell ref="AP57:BC57"/>
    <mergeCell ref="BD57:BP57"/>
    <mergeCell ref="A46:F46"/>
    <mergeCell ref="G46:AA46"/>
    <mergeCell ref="AB46:AO46"/>
    <mergeCell ref="AP46:BC46"/>
    <mergeCell ref="BD46:BP46"/>
    <mergeCell ref="DH45:DT45"/>
    <mergeCell ref="CU57:DG57"/>
    <mergeCell ref="DH57:DT57"/>
    <mergeCell ref="BQ57:CD57"/>
    <mergeCell ref="CE57:CT57"/>
    <mergeCell ref="BQ46:CD46"/>
    <mergeCell ref="CE46:CT46"/>
    <mergeCell ref="DH46:DT46"/>
    <mergeCell ref="CU46:DG46"/>
    <mergeCell ref="CE45:CT45"/>
    <mergeCell ref="A45:F45"/>
    <mergeCell ref="G45:AA45"/>
    <mergeCell ref="AB45:AO45"/>
    <mergeCell ref="AP45:BC45"/>
    <mergeCell ref="BD45:BP45"/>
    <mergeCell ref="BQ45:CD45"/>
    <mergeCell ref="CU45:DG45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CU43:DG43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A38:F38"/>
    <mergeCell ref="G38:AA38"/>
    <mergeCell ref="AB38:AO38"/>
    <mergeCell ref="AP38:BC38"/>
    <mergeCell ref="BD38:BP38"/>
    <mergeCell ref="BQ38:CD38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CE63:CT63"/>
    <mergeCell ref="CU63:DG63"/>
    <mergeCell ref="DH63:DT63"/>
    <mergeCell ref="A41:F41"/>
    <mergeCell ref="G41:AA41"/>
    <mergeCell ref="AB41:AO41"/>
    <mergeCell ref="AP41:BC41"/>
    <mergeCell ref="BD41:BP41"/>
    <mergeCell ref="BQ41:CD41"/>
    <mergeCell ref="CE41:CT41"/>
    <mergeCell ref="A63:F63"/>
    <mergeCell ref="G63:AA63"/>
    <mergeCell ref="AB63:AO63"/>
    <mergeCell ref="AP63:BC63"/>
    <mergeCell ref="BD63:BP63"/>
    <mergeCell ref="BQ63:CD63"/>
    <mergeCell ref="DH61:DT61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DH62:DT62"/>
    <mergeCell ref="AB61:AO61"/>
    <mergeCell ref="AP61:BC61"/>
    <mergeCell ref="BD61:BP61"/>
    <mergeCell ref="BQ61:CD61"/>
    <mergeCell ref="CE61:CT61"/>
    <mergeCell ref="CU61:DG61"/>
    <mergeCell ref="A15:BB15"/>
    <mergeCell ref="A67:BC67"/>
    <mergeCell ref="CU67:DG67"/>
    <mergeCell ref="DH67:DT67"/>
    <mergeCell ref="CU66:DG66"/>
    <mergeCell ref="DH66:DT66"/>
    <mergeCell ref="BD67:BP67"/>
    <mergeCell ref="BQ67:CD67"/>
    <mergeCell ref="A61:F61"/>
    <mergeCell ref="G61:AA61"/>
    <mergeCell ref="CE67:CT67"/>
    <mergeCell ref="A66:F66"/>
    <mergeCell ref="G66:AA66"/>
    <mergeCell ref="AB66:AO66"/>
    <mergeCell ref="AP66:BC66"/>
    <mergeCell ref="BD66:BP66"/>
    <mergeCell ref="BQ66:CD66"/>
    <mergeCell ref="CE66:CT66"/>
    <mergeCell ref="DH59:DT59"/>
    <mergeCell ref="A60:F60"/>
    <mergeCell ref="G60:AA60"/>
    <mergeCell ref="AB60:AO60"/>
    <mergeCell ref="AP60:BC60"/>
    <mergeCell ref="BD60:BP60"/>
    <mergeCell ref="BQ60:CD60"/>
    <mergeCell ref="CE60:CT60"/>
    <mergeCell ref="CU60:DG60"/>
    <mergeCell ref="DH60:DT60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CE53:CT53"/>
    <mergeCell ref="CU53:DG53"/>
    <mergeCell ref="DH53:DT53"/>
    <mergeCell ref="A58:F58"/>
    <mergeCell ref="G58:AA58"/>
    <mergeCell ref="AB58:AO58"/>
    <mergeCell ref="AP58:BC58"/>
    <mergeCell ref="BD58:BP58"/>
    <mergeCell ref="BQ58:CD58"/>
    <mergeCell ref="CE58:CT58"/>
    <mergeCell ref="A53:F53"/>
    <mergeCell ref="G53:AA53"/>
    <mergeCell ref="AB53:AO53"/>
    <mergeCell ref="AP53:BC53"/>
    <mergeCell ref="BD53:BP53"/>
    <mergeCell ref="BQ53:CD53"/>
    <mergeCell ref="A52:F52"/>
    <mergeCell ref="G52:AA52"/>
    <mergeCell ref="AB52:AO52"/>
    <mergeCell ref="AP52:BC52"/>
    <mergeCell ref="BD52:BP52"/>
    <mergeCell ref="BQ52:CD52"/>
    <mergeCell ref="DH36:DT36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A34:F34"/>
    <mergeCell ref="G34:AA34"/>
    <mergeCell ref="AB34:AO34"/>
    <mergeCell ref="AP34:BC34"/>
    <mergeCell ref="BD34:BP34"/>
    <mergeCell ref="BQ34:CD34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A30:F30"/>
    <mergeCell ref="G30:AA30"/>
    <mergeCell ref="AB30:AO30"/>
    <mergeCell ref="AP30:BC30"/>
    <mergeCell ref="BD30:BP30"/>
    <mergeCell ref="BQ30:CD30"/>
    <mergeCell ref="CE28:CT28"/>
    <mergeCell ref="CU28:DG28"/>
    <mergeCell ref="DH28:DT28"/>
    <mergeCell ref="AP29:BC29"/>
    <mergeCell ref="BD29:BP29"/>
    <mergeCell ref="BQ29:CD29"/>
    <mergeCell ref="CE29:CT29"/>
    <mergeCell ref="CU29:DG29"/>
    <mergeCell ref="DH29:DT29"/>
    <mergeCell ref="A28:F28"/>
    <mergeCell ref="G28:AA28"/>
    <mergeCell ref="AB28:AO28"/>
    <mergeCell ref="AP28:BC28"/>
    <mergeCell ref="BD28:BP28"/>
    <mergeCell ref="BQ28:CD28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2:CT22"/>
    <mergeCell ref="A19:F21"/>
    <mergeCell ref="G19:AA21"/>
    <mergeCell ref="CU22:DG22"/>
    <mergeCell ref="DH22:DT22"/>
    <mergeCell ref="A23:F23"/>
    <mergeCell ref="G23:AA23"/>
    <mergeCell ref="AB23:AO23"/>
    <mergeCell ref="AP23:BC23"/>
    <mergeCell ref="BD23:BP23"/>
    <mergeCell ref="A22:F22"/>
    <mergeCell ref="G22:AA22"/>
    <mergeCell ref="AB22:AO22"/>
    <mergeCell ref="AP22:BC22"/>
    <mergeCell ref="BD22:BP22"/>
    <mergeCell ref="BQ22:CD22"/>
    <mergeCell ref="CU21:DG21"/>
    <mergeCell ref="BC12:BP12"/>
    <mergeCell ref="BQ12:CD12"/>
    <mergeCell ref="CE15:CT15"/>
    <mergeCell ref="CU15:DG15"/>
    <mergeCell ref="BQ15:CD15"/>
    <mergeCell ref="BQ20:CD21"/>
    <mergeCell ref="CE12:CT12"/>
    <mergeCell ref="CU20:DT20"/>
    <mergeCell ref="DH21:DT21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3:DT13"/>
    <mergeCell ref="DH12:DT12"/>
    <mergeCell ref="CU7:DG7"/>
    <mergeCell ref="DH7:DT7"/>
    <mergeCell ref="CU8:DG8"/>
    <mergeCell ref="DH8:DT8"/>
    <mergeCell ref="CU9:DG9"/>
    <mergeCell ref="DH9:DT9"/>
    <mergeCell ref="CU6:DG6"/>
    <mergeCell ref="CU12:DG12"/>
    <mergeCell ref="A11:F11"/>
    <mergeCell ref="A12:F12"/>
    <mergeCell ref="G9:Z9"/>
    <mergeCell ref="AA9:AN9"/>
    <mergeCell ref="A7:F7"/>
    <mergeCell ref="CE7:CT7"/>
    <mergeCell ref="BC8:BP8"/>
    <mergeCell ref="BQ8:CD8"/>
    <mergeCell ref="AO7:BB7"/>
    <mergeCell ref="AA7:AN7"/>
    <mergeCell ref="A8:F8"/>
    <mergeCell ref="G8:Z8"/>
    <mergeCell ref="BC10:BP10"/>
    <mergeCell ref="AO8:BB8"/>
    <mergeCell ref="BQ10:CD10"/>
    <mergeCell ref="AA12:AN12"/>
    <mergeCell ref="AO12:BB12"/>
    <mergeCell ref="A10:F10"/>
    <mergeCell ref="G10:Z10"/>
    <mergeCell ref="G12:Z12"/>
    <mergeCell ref="A4:F6"/>
    <mergeCell ref="CU5:DT5"/>
    <mergeCell ref="AO4:BB6"/>
    <mergeCell ref="CE8:CT8"/>
    <mergeCell ref="CE10:CT10"/>
    <mergeCell ref="AA8:AN8"/>
    <mergeCell ref="A9:F9"/>
    <mergeCell ref="CE9:CT9"/>
    <mergeCell ref="AA10:AN10"/>
    <mergeCell ref="BQ9:CD9"/>
    <mergeCell ref="BQ4:DT4"/>
    <mergeCell ref="BQ5:CD6"/>
    <mergeCell ref="CE5:CT6"/>
    <mergeCell ref="BQ19:DT19"/>
    <mergeCell ref="CU13:DG13"/>
    <mergeCell ref="CE20:CT21"/>
    <mergeCell ref="CU10:DG10"/>
    <mergeCell ref="CE11:CT11"/>
    <mergeCell ref="CE13:CT13"/>
    <mergeCell ref="DH6:DT6"/>
    <mergeCell ref="AA4:AN6"/>
    <mergeCell ref="G4:Z6"/>
    <mergeCell ref="BC9:BP9"/>
    <mergeCell ref="G11:Z11"/>
    <mergeCell ref="AA11:AN11"/>
    <mergeCell ref="AO11:BB11"/>
    <mergeCell ref="AO10:BB10"/>
    <mergeCell ref="BC4:BP6"/>
    <mergeCell ref="AO9:BB9"/>
    <mergeCell ref="G7:Z7"/>
    <mergeCell ref="DH40:DT40"/>
    <mergeCell ref="A40:F40"/>
    <mergeCell ref="G40:AA40"/>
    <mergeCell ref="AB40:AO40"/>
    <mergeCell ref="AP40:BC40"/>
    <mergeCell ref="BD40:BP40"/>
    <mergeCell ref="BQ40:CD40"/>
    <mergeCell ref="A29:F29"/>
    <mergeCell ref="G29:AA29"/>
    <mergeCell ref="AB29:AO29"/>
    <mergeCell ref="CE40:CT40"/>
    <mergeCell ref="CU40:DG40"/>
    <mergeCell ref="A14:F14"/>
    <mergeCell ref="AB19:AO21"/>
    <mergeCell ref="AP19:BC21"/>
    <mergeCell ref="BD19:BP21"/>
    <mergeCell ref="G14:Z14"/>
    <mergeCell ref="A13:F13"/>
    <mergeCell ref="G13:Z13"/>
    <mergeCell ref="AA13:AN13"/>
    <mergeCell ref="AO13:BB13"/>
    <mergeCell ref="BC13:BP13"/>
    <mergeCell ref="BQ13:CD13"/>
    <mergeCell ref="AA14:AN14"/>
    <mergeCell ref="AO14:BB14"/>
    <mergeCell ref="BC14:BP14"/>
    <mergeCell ref="BQ14:CD14"/>
    <mergeCell ref="DH14:DT14"/>
    <mergeCell ref="CE14:CT14"/>
    <mergeCell ref="CU14:DG14"/>
    <mergeCell ref="BQ65:CD65"/>
    <mergeCell ref="CE65:CT65"/>
    <mergeCell ref="A64:F64"/>
    <mergeCell ref="G64:AA64"/>
    <mergeCell ref="AB64:AO64"/>
    <mergeCell ref="AP64:BC64"/>
    <mergeCell ref="BD64:BP64"/>
    <mergeCell ref="BQ64:CD64"/>
    <mergeCell ref="CU65:DG65"/>
    <mergeCell ref="DH65:DT65"/>
    <mergeCell ref="CE64:CT64"/>
    <mergeCell ref="CU64:DG64"/>
    <mergeCell ref="DH64:DT64"/>
    <mergeCell ref="A65:F65"/>
    <mergeCell ref="G65:AA65"/>
    <mergeCell ref="AB65:AO65"/>
    <mergeCell ref="AP65:BC65"/>
    <mergeCell ref="BD65:BP65"/>
    <mergeCell ref="A47:F47"/>
    <mergeCell ref="G47:AA47"/>
    <mergeCell ref="AB47:AO47"/>
    <mergeCell ref="AP47:BC47"/>
    <mergeCell ref="BD47:BP47"/>
    <mergeCell ref="BQ47:CD47"/>
    <mergeCell ref="A48:F48"/>
    <mergeCell ref="G48:AA48"/>
    <mergeCell ref="AB48:AO48"/>
    <mergeCell ref="AP48:BC48"/>
    <mergeCell ref="BD48:BP48"/>
    <mergeCell ref="BQ48:CD48"/>
    <mergeCell ref="CE49:CT49"/>
    <mergeCell ref="CU49:DG49"/>
    <mergeCell ref="DH49:DT49"/>
    <mergeCell ref="CU48:DG48"/>
    <mergeCell ref="DH48:DT48"/>
    <mergeCell ref="CE47:CT47"/>
    <mergeCell ref="CU47:DG47"/>
    <mergeCell ref="DH47:DT47"/>
    <mergeCell ref="CE48:CT48"/>
    <mergeCell ref="A49:F49"/>
    <mergeCell ref="G49:AA49"/>
    <mergeCell ref="AB49:AO49"/>
    <mergeCell ref="AP49:BC49"/>
    <mergeCell ref="BD49:BP49"/>
    <mergeCell ref="BQ49:CD49"/>
    <mergeCell ref="A50:F50"/>
    <mergeCell ref="G50:AA50"/>
    <mergeCell ref="AB50:AO50"/>
    <mergeCell ref="AP50:BC50"/>
    <mergeCell ref="BD50:BP50"/>
    <mergeCell ref="BQ50:CD50"/>
    <mergeCell ref="A51:F51"/>
    <mergeCell ref="G51:AA51"/>
    <mergeCell ref="AB51:AO51"/>
    <mergeCell ref="AP51:BC51"/>
    <mergeCell ref="BD51:BP51"/>
    <mergeCell ref="BQ51:CD51"/>
    <mergeCell ref="CE54:CT54"/>
    <mergeCell ref="CU51:DG51"/>
    <mergeCell ref="DH51:DT51"/>
    <mergeCell ref="CE50:CT50"/>
    <mergeCell ref="CU50:DG50"/>
    <mergeCell ref="DH50:DT50"/>
    <mergeCell ref="CE51:CT51"/>
    <mergeCell ref="CE52:CT52"/>
    <mergeCell ref="CU52:DG52"/>
    <mergeCell ref="DH52:DT52"/>
    <mergeCell ref="A54:F54"/>
    <mergeCell ref="G54:AA54"/>
    <mergeCell ref="AB54:AO54"/>
    <mergeCell ref="AP54:BC54"/>
    <mergeCell ref="BD54:BP54"/>
    <mergeCell ref="BQ54:CD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2"/>
  <sheetViews>
    <sheetView zoomScaleSheetLayoutView="100" zoomScalePageLayoutView="0" workbookViewId="0" topLeftCell="A22">
      <selection activeCell="CG35" sqref="CG35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29" t="s">
        <v>203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</row>
    <row r="3" ht="10.5" customHeight="1"/>
    <row r="4" spans="1:138" s="25" customFormat="1" ht="73.5" customHeight="1">
      <c r="A4" s="435" t="s">
        <v>3</v>
      </c>
      <c r="B4" s="436"/>
      <c r="C4" s="436"/>
      <c r="D4" s="436"/>
      <c r="E4" s="436"/>
      <c r="F4" s="439"/>
      <c r="G4" s="436" t="s">
        <v>21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9"/>
      <c r="Z4" s="435" t="s">
        <v>168</v>
      </c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9"/>
      <c r="AN4" s="435" t="s">
        <v>102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9"/>
      <c r="BB4" s="435" t="s">
        <v>117</v>
      </c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5" t="s">
        <v>190</v>
      </c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9"/>
      <c r="CD4" s="435" t="s">
        <v>130</v>
      </c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9"/>
      <c r="CR4" s="435" t="s">
        <v>135</v>
      </c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2" t="s">
        <v>18</v>
      </c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4"/>
    </row>
    <row r="5" spans="1:138" s="25" customFormat="1" ht="27" customHeight="1">
      <c r="A5" s="437"/>
      <c r="B5" s="438"/>
      <c r="C5" s="438"/>
      <c r="D5" s="438"/>
      <c r="E5" s="438"/>
      <c r="F5" s="440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40"/>
      <c r="Z5" s="437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40"/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40"/>
      <c r="BB5" s="437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7"/>
      <c r="BQ5" s="438"/>
      <c r="BR5" s="438"/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40"/>
      <c r="CD5" s="437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8"/>
      <c r="CQ5" s="440"/>
      <c r="CR5" s="437"/>
      <c r="CS5" s="438"/>
      <c r="CT5" s="438"/>
      <c r="CU5" s="438"/>
      <c r="CV5" s="438"/>
      <c r="CW5" s="438"/>
      <c r="CX5" s="438"/>
      <c r="CY5" s="438"/>
      <c r="CZ5" s="438"/>
      <c r="DA5" s="438"/>
      <c r="DB5" s="438"/>
      <c r="DC5" s="438"/>
      <c r="DD5" s="438"/>
      <c r="DE5" s="438"/>
      <c r="DF5" s="438"/>
      <c r="DG5" s="438"/>
      <c r="DH5" s="438"/>
      <c r="DI5" s="432" t="s">
        <v>2</v>
      </c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4"/>
      <c r="DV5" s="432" t="s">
        <v>33</v>
      </c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4"/>
    </row>
    <row r="6" spans="1:138" s="23" customFormat="1" ht="12.75">
      <c r="A6" s="413">
        <v>1</v>
      </c>
      <c r="B6" s="414"/>
      <c r="C6" s="414"/>
      <c r="D6" s="414"/>
      <c r="E6" s="414"/>
      <c r="F6" s="415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  <c r="Z6" s="413">
        <v>3</v>
      </c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5"/>
      <c r="AN6" s="413">
        <v>4</v>
      </c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5"/>
      <c r="BB6" s="413">
        <v>5</v>
      </c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3">
        <v>6</v>
      </c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5"/>
      <c r="CD6" s="413">
        <v>7</v>
      </c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5"/>
      <c r="CR6" s="413">
        <v>8</v>
      </c>
      <c r="CS6" s="414"/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/>
      <c r="DG6" s="414"/>
      <c r="DH6" s="414"/>
      <c r="DI6" s="413">
        <v>9</v>
      </c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5"/>
      <c r="DV6" s="413">
        <v>10</v>
      </c>
      <c r="DW6" s="414"/>
      <c r="DX6" s="414"/>
      <c r="DY6" s="414"/>
      <c r="DZ6" s="414"/>
      <c r="EA6" s="414"/>
      <c r="EB6" s="414"/>
      <c r="EC6" s="414"/>
      <c r="ED6" s="414"/>
      <c r="EE6" s="414"/>
      <c r="EF6" s="414"/>
      <c r="EG6" s="414"/>
      <c r="EH6" s="415"/>
    </row>
    <row r="7" spans="1:138" s="24" customFormat="1" ht="93" customHeight="1" hidden="1">
      <c r="A7" s="404" t="s">
        <v>6</v>
      </c>
      <c r="B7" s="405"/>
      <c r="C7" s="405"/>
      <c r="D7" s="405"/>
      <c r="E7" s="405"/>
      <c r="F7" s="406"/>
      <c r="G7" s="421" t="s">
        <v>103</v>
      </c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2"/>
      <c r="Z7" s="263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3"/>
      <c r="AN7" s="263" t="s">
        <v>1</v>
      </c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3"/>
      <c r="BB7" s="263" t="s">
        <v>1</v>
      </c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63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3"/>
      <c r="CD7" s="263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3"/>
      <c r="CR7" s="263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263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3"/>
      <c r="DV7" s="263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38" s="24" customFormat="1" ht="12.75" hidden="1">
      <c r="A8" s="404" t="s">
        <v>22</v>
      </c>
      <c r="B8" s="405"/>
      <c r="C8" s="405"/>
      <c r="D8" s="405"/>
      <c r="E8" s="405"/>
      <c r="F8" s="406"/>
      <c r="G8" s="421" t="s">
        <v>53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2"/>
      <c r="Z8" s="263" t="s">
        <v>1</v>
      </c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3"/>
      <c r="AN8" s="263" t="s">
        <v>1</v>
      </c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3"/>
      <c r="BB8" s="263" t="s">
        <v>1</v>
      </c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63" t="s">
        <v>1</v>
      </c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3"/>
      <c r="CD8" s="263" t="s">
        <v>1</v>
      </c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3"/>
      <c r="CR8" s="263" t="s">
        <v>1</v>
      </c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63" t="s">
        <v>1</v>
      </c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3"/>
      <c r="DV8" s="263" t="s">
        <v>1</v>
      </c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3"/>
    </row>
    <row r="9" spans="1:138" s="24" customFormat="1" ht="12.75" hidden="1">
      <c r="A9" s="404"/>
      <c r="B9" s="405"/>
      <c r="C9" s="405"/>
      <c r="D9" s="405"/>
      <c r="E9" s="405"/>
      <c r="F9" s="406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263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3"/>
      <c r="AN9" s="263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3"/>
      <c r="BB9" s="263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63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3"/>
      <c r="CD9" s="263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3"/>
      <c r="CR9" s="263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263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3"/>
      <c r="DV9" s="263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3"/>
    </row>
    <row r="10" spans="1:138" s="24" customFormat="1" ht="52.5" customHeight="1">
      <c r="A10" s="404" t="s">
        <v>7</v>
      </c>
      <c r="B10" s="405"/>
      <c r="C10" s="405"/>
      <c r="D10" s="405"/>
      <c r="E10" s="405"/>
      <c r="F10" s="406"/>
      <c r="G10" s="421" t="s">
        <v>105</v>
      </c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2"/>
      <c r="Z10" s="263">
        <v>226</v>
      </c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3"/>
      <c r="AN10" s="263" t="s">
        <v>1</v>
      </c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3"/>
      <c r="BB10" s="263" t="s">
        <v>1</v>
      </c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46">
        <f>BP12+BP13+BP14</f>
        <v>10021218.510000002</v>
      </c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3"/>
      <c r="CD10" s="246">
        <f>CD12+CD13+CD14</f>
        <v>10021218.510000002</v>
      </c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263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63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3"/>
      <c r="DV10" s="263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3"/>
    </row>
    <row r="11" spans="1:138" s="24" customFormat="1" ht="18" customHeight="1">
      <c r="A11" s="404" t="s">
        <v>25</v>
      </c>
      <c r="B11" s="405"/>
      <c r="C11" s="405"/>
      <c r="D11" s="405"/>
      <c r="E11" s="405"/>
      <c r="F11" s="406"/>
      <c r="G11" s="421" t="s">
        <v>104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2"/>
      <c r="Z11" s="263" t="s">
        <v>1</v>
      </c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3"/>
      <c r="AN11" s="263" t="s">
        <v>1</v>
      </c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3"/>
      <c r="BB11" s="263" t="s">
        <v>1</v>
      </c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63" t="s">
        <v>1</v>
      </c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3"/>
      <c r="CD11" s="263" t="s">
        <v>1</v>
      </c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3"/>
      <c r="CR11" s="263" t="s">
        <v>1</v>
      </c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63" t="s">
        <v>1</v>
      </c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3"/>
      <c r="DV11" s="263" t="s">
        <v>1</v>
      </c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3"/>
    </row>
    <row r="12" spans="1:138" s="24" customFormat="1" ht="60.75" customHeight="1">
      <c r="A12" s="404" t="s">
        <v>250</v>
      </c>
      <c r="B12" s="405"/>
      <c r="C12" s="405"/>
      <c r="D12" s="405"/>
      <c r="E12" s="405"/>
      <c r="F12" s="406"/>
      <c r="G12" s="421" t="s">
        <v>223</v>
      </c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2"/>
      <c r="Z12" s="263">
        <v>226</v>
      </c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3"/>
      <c r="AN12" s="263">
        <v>1</v>
      </c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3"/>
      <c r="BB12" s="246">
        <v>7659753.79</v>
      </c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6">
        <f>BB12</f>
        <v>7659753.79</v>
      </c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8"/>
      <c r="CD12" s="246">
        <f>BP12</f>
        <v>7659753.79</v>
      </c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8"/>
      <c r="CR12" s="246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246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8"/>
      <c r="DV12" s="246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8"/>
    </row>
    <row r="13" spans="1:138" s="24" customFormat="1" ht="74.25" customHeight="1">
      <c r="A13" s="404" t="s">
        <v>312</v>
      </c>
      <c r="B13" s="405"/>
      <c r="C13" s="405"/>
      <c r="D13" s="405"/>
      <c r="E13" s="405"/>
      <c r="F13" s="406"/>
      <c r="G13" s="421" t="s">
        <v>223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2"/>
      <c r="Z13" s="263">
        <v>226</v>
      </c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63">
        <v>2</v>
      </c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3"/>
      <c r="BB13" s="246">
        <v>804446.92</v>
      </c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6">
        <f>AN13*BB13</f>
        <v>1608893.84</v>
      </c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8"/>
      <c r="CD13" s="246">
        <f>BP13</f>
        <v>1608893.84</v>
      </c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8"/>
      <c r="CR13" s="246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246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8"/>
      <c r="DV13" s="246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8"/>
    </row>
    <row r="14" spans="1:138" s="24" customFormat="1" ht="74.25" customHeight="1">
      <c r="A14" s="404" t="s">
        <v>319</v>
      </c>
      <c r="B14" s="405"/>
      <c r="C14" s="405"/>
      <c r="D14" s="405"/>
      <c r="E14" s="405"/>
      <c r="F14" s="406"/>
      <c r="G14" s="421" t="s">
        <v>223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2"/>
      <c r="Z14" s="263">
        <v>226</v>
      </c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63">
        <v>2</v>
      </c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3"/>
      <c r="BB14" s="246">
        <v>376285.44</v>
      </c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6">
        <f>AN14*BB14</f>
        <v>752570.88</v>
      </c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8"/>
      <c r="CD14" s="246">
        <f>BP14</f>
        <v>752570.88</v>
      </c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8"/>
      <c r="CR14" s="246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246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8"/>
      <c r="DV14" s="246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8"/>
    </row>
    <row r="15" spans="1:138" s="24" customFormat="1" ht="66" customHeight="1">
      <c r="A15" s="404" t="s">
        <v>8</v>
      </c>
      <c r="B15" s="405"/>
      <c r="C15" s="405"/>
      <c r="D15" s="405"/>
      <c r="E15" s="405"/>
      <c r="F15" s="406"/>
      <c r="G15" s="421" t="s">
        <v>106</v>
      </c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2"/>
      <c r="Z15" s="263">
        <v>226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3"/>
      <c r="AN15" s="263" t="s">
        <v>1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3"/>
      <c r="BB15" s="263" t="s">
        <v>1</v>
      </c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46">
        <f>BP16</f>
        <v>266920</v>
      </c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3"/>
      <c r="CD15" s="246">
        <f>CD16</f>
        <v>266920</v>
      </c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3"/>
      <c r="CR15" s="263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263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3"/>
      <c r="DV15" s="263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3"/>
    </row>
    <row r="16" spans="1:138" s="24" customFormat="1" ht="52.5" customHeight="1">
      <c r="A16" s="404" t="s">
        <v>11</v>
      </c>
      <c r="B16" s="405"/>
      <c r="C16" s="405"/>
      <c r="D16" s="405"/>
      <c r="E16" s="405"/>
      <c r="F16" s="406"/>
      <c r="G16" s="421" t="s">
        <v>107</v>
      </c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2"/>
      <c r="Z16" s="263">
        <v>226</v>
      </c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63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3"/>
      <c r="BB16" s="246">
        <f>SUM(BB17:BO18)</f>
        <v>266920</v>
      </c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46">
        <f>SUM(BP17:CC18)</f>
        <v>266920</v>
      </c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46">
        <f>SUM(CD17:CQ18)</f>
        <v>266920</v>
      </c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63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1"/>
      <c r="DE16" s="431"/>
      <c r="DF16" s="431"/>
      <c r="DG16" s="431"/>
      <c r="DH16" s="431"/>
      <c r="DI16" s="263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3"/>
      <c r="DV16" s="263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3"/>
    </row>
    <row r="17" spans="1:138" s="24" customFormat="1" ht="52.5" customHeight="1">
      <c r="A17" s="404" t="s">
        <v>282</v>
      </c>
      <c r="B17" s="405"/>
      <c r="C17" s="405"/>
      <c r="D17" s="405"/>
      <c r="E17" s="405"/>
      <c r="F17" s="406"/>
      <c r="G17" s="421" t="s">
        <v>231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2"/>
      <c r="Z17" s="263">
        <v>226</v>
      </c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63">
        <v>1</v>
      </c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3"/>
      <c r="BB17" s="246">
        <v>8200</v>
      </c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6">
        <f>BB17</f>
        <v>8200</v>
      </c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8"/>
      <c r="CD17" s="246">
        <f>BP17</f>
        <v>8200</v>
      </c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8"/>
      <c r="CR17" s="246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  <c r="DI17" s="246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8"/>
      <c r="DV17" s="246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8"/>
    </row>
    <row r="18" spans="1:138" s="24" customFormat="1" ht="52.5" customHeight="1">
      <c r="A18" s="404" t="s">
        <v>283</v>
      </c>
      <c r="B18" s="405"/>
      <c r="C18" s="405"/>
      <c r="D18" s="405"/>
      <c r="E18" s="405"/>
      <c r="F18" s="406"/>
      <c r="G18" s="421" t="s">
        <v>232</v>
      </c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2"/>
      <c r="Z18" s="263">
        <v>226</v>
      </c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3"/>
      <c r="AN18" s="263">
        <v>1</v>
      </c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3"/>
      <c r="BB18" s="246">
        <v>258720</v>
      </c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6">
        <f>BB18</f>
        <v>258720</v>
      </c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8"/>
      <c r="CD18" s="246">
        <f>BP18</f>
        <v>258720</v>
      </c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8"/>
      <c r="CR18" s="246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246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8"/>
      <c r="DV18" s="246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8"/>
    </row>
    <row r="19" spans="1:138" s="24" customFormat="1" ht="13.5" customHeight="1">
      <c r="A19" s="404"/>
      <c r="B19" s="405"/>
      <c r="C19" s="405"/>
      <c r="D19" s="405"/>
      <c r="E19" s="405"/>
      <c r="F19" s="406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2"/>
      <c r="Z19" s="263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3"/>
      <c r="AN19" s="263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3"/>
      <c r="BB19" s="263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63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3"/>
      <c r="CD19" s="263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3"/>
      <c r="CR19" s="263"/>
      <c r="CS19" s="431"/>
      <c r="CT19" s="431"/>
      <c r="CU19" s="431"/>
      <c r="CV19" s="431"/>
      <c r="CW19" s="431"/>
      <c r="CX19" s="431"/>
      <c r="CY19" s="431"/>
      <c r="CZ19" s="431"/>
      <c r="DA19" s="431"/>
      <c r="DB19" s="431"/>
      <c r="DC19" s="431"/>
      <c r="DD19" s="431"/>
      <c r="DE19" s="431"/>
      <c r="DF19" s="431"/>
      <c r="DG19" s="431"/>
      <c r="DH19" s="431"/>
      <c r="DI19" s="263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3"/>
      <c r="DV19" s="263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3"/>
    </row>
    <row r="20" spans="1:138" s="24" customFormat="1" ht="24" customHeight="1">
      <c r="A20" s="404" t="s">
        <v>9</v>
      </c>
      <c r="B20" s="405"/>
      <c r="C20" s="405"/>
      <c r="D20" s="405"/>
      <c r="E20" s="405"/>
      <c r="F20" s="406"/>
      <c r="G20" s="421" t="s">
        <v>225</v>
      </c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2"/>
      <c r="Z20" s="263">
        <v>226</v>
      </c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63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3"/>
      <c r="BB20" s="246">
        <f>BB21+BB22+BB23</f>
        <v>17050905</v>
      </c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46">
        <f>BP21+BP22+BP23</f>
        <v>17050905</v>
      </c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46">
        <f>CD21+CD22+CD23</f>
        <v>5145835</v>
      </c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46">
        <f>CR21+CR23</f>
        <v>3607000</v>
      </c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46">
        <f>DI21+DI23</f>
        <v>8298070</v>
      </c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3"/>
      <c r="DV20" s="263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3"/>
    </row>
    <row r="21" spans="1:138" s="24" customFormat="1" ht="59.25" customHeight="1">
      <c r="A21" s="404" t="s">
        <v>224</v>
      </c>
      <c r="B21" s="405"/>
      <c r="C21" s="405"/>
      <c r="D21" s="405"/>
      <c r="E21" s="405"/>
      <c r="F21" s="406"/>
      <c r="G21" s="421" t="s">
        <v>223</v>
      </c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2"/>
      <c r="Z21" s="263">
        <v>226</v>
      </c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63">
        <v>1</v>
      </c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3"/>
      <c r="BB21" s="246">
        <v>13827250</v>
      </c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6">
        <f>BB21</f>
        <v>13827250</v>
      </c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8"/>
      <c r="CD21" s="246">
        <v>4424720</v>
      </c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8"/>
      <c r="CR21" s="246">
        <v>3451077</v>
      </c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6">
        <v>5951453</v>
      </c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8"/>
      <c r="DV21" s="246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8"/>
    </row>
    <row r="22" spans="1:138" s="24" customFormat="1" ht="59.25" customHeight="1">
      <c r="A22" s="404" t="s">
        <v>314</v>
      </c>
      <c r="B22" s="405"/>
      <c r="C22" s="405"/>
      <c r="D22" s="405"/>
      <c r="E22" s="405"/>
      <c r="F22" s="406"/>
      <c r="G22" s="421" t="s">
        <v>313</v>
      </c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2"/>
      <c r="Z22" s="263">
        <v>226</v>
      </c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3"/>
      <c r="AN22" s="263">
        <v>1</v>
      </c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3"/>
      <c r="BB22" s="246">
        <v>49995</v>
      </c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6">
        <f>BB22</f>
        <v>49995</v>
      </c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8"/>
      <c r="CD22" s="246">
        <f>BP22</f>
        <v>49995</v>
      </c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8"/>
      <c r="CR22" s="246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6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8"/>
      <c r="DV22" s="246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8"/>
    </row>
    <row r="23" spans="1:138" s="24" customFormat="1" ht="59.25" customHeight="1">
      <c r="A23" s="404" t="s">
        <v>318</v>
      </c>
      <c r="B23" s="405"/>
      <c r="C23" s="405"/>
      <c r="D23" s="405"/>
      <c r="E23" s="405"/>
      <c r="F23" s="406"/>
      <c r="G23" s="421" t="s">
        <v>313</v>
      </c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2"/>
      <c r="Z23" s="263">
        <v>226</v>
      </c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3"/>
      <c r="AN23" s="263">
        <v>1</v>
      </c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3"/>
      <c r="BB23" s="246">
        <v>3173660</v>
      </c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6">
        <f>BB23</f>
        <v>3173660</v>
      </c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8"/>
      <c r="CD23" s="246">
        <v>671120</v>
      </c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8"/>
      <c r="CR23" s="246">
        <v>155923</v>
      </c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6">
        <v>2346617</v>
      </c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8"/>
      <c r="DV23" s="246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8"/>
    </row>
    <row r="24" spans="1:138" s="24" customFormat="1" ht="13.5" customHeight="1">
      <c r="A24" s="404" t="s">
        <v>10</v>
      </c>
      <c r="B24" s="405"/>
      <c r="C24" s="405"/>
      <c r="D24" s="405"/>
      <c r="E24" s="405"/>
      <c r="F24" s="406"/>
      <c r="G24" s="421" t="s">
        <v>233</v>
      </c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2"/>
      <c r="Z24" s="263">
        <v>226</v>
      </c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63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3"/>
      <c r="BB24" s="246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6">
        <f>SUM(BP25:CC31)</f>
        <v>980390.89</v>
      </c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8"/>
      <c r="CD24" s="246">
        <f>SUM(CD25:CQ31)</f>
        <v>980390.89</v>
      </c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8"/>
      <c r="CR24" s="246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6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8"/>
      <c r="DV24" s="246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8"/>
    </row>
    <row r="25" spans="1:138" s="24" customFormat="1" ht="50.25" customHeight="1">
      <c r="A25" s="404" t="s">
        <v>100</v>
      </c>
      <c r="B25" s="405"/>
      <c r="C25" s="405"/>
      <c r="D25" s="405"/>
      <c r="E25" s="405"/>
      <c r="F25" s="406"/>
      <c r="G25" s="421" t="s">
        <v>234</v>
      </c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2"/>
      <c r="Z25" s="263">
        <v>226</v>
      </c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3"/>
      <c r="AN25" s="263">
        <v>1</v>
      </c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3"/>
      <c r="BB25" s="246">
        <v>55200</v>
      </c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6">
        <f aca="true" t="shared" si="0" ref="BP25:BP30">BB25*AN25</f>
        <v>55200</v>
      </c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8"/>
      <c r="CD25" s="246">
        <f aca="true" t="shared" si="1" ref="CD25:CD30">BP25</f>
        <v>55200</v>
      </c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8"/>
      <c r="CR25" s="246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6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8"/>
      <c r="DV25" s="246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8"/>
    </row>
    <row r="26" spans="1:138" s="24" customFormat="1" ht="13.5" customHeight="1">
      <c r="A26" s="404" t="s">
        <v>251</v>
      </c>
      <c r="B26" s="405"/>
      <c r="C26" s="405"/>
      <c r="D26" s="405"/>
      <c r="E26" s="405"/>
      <c r="F26" s="406"/>
      <c r="G26" s="421" t="s">
        <v>235</v>
      </c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2"/>
      <c r="Z26" s="263">
        <v>226</v>
      </c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3"/>
      <c r="AN26" s="263">
        <v>1</v>
      </c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3"/>
      <c r="BB26" s="246">
        <v>330950</v>
      </c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6">
        <f t="shared" si="0"/>
        <v>330950</v>
      </c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8"/>
      <c r="CD26" s="246">
        <f t="shared" si="1"/>
        <v>330950</v>
      </c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8"/>
      <c r="CR26" s="246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6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8"/>
      <c r="DV26" s="246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8"/>
    </row>
    <row r="27" spans="1:138" s="24" customFormat="1" ht="25.5" customHeight="1">
      <c r="A27" s="404" t="s">
        <v>252</v>
      </c>
      <c r="B27" s="405"/>
      <c r="C27" s="405"/>
      <c r="D27" s="405"/>
      <c r="E27" s="405"/>
      <c r="F27" s="406"/>
      <c r="G27" s="421" t="s">
        <v>236</v>
      </c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2"/>
      <c r="Z27" s="263">
        <v>226</v>
      </c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3"/>
      <c r="AN27" s="263">
        <v>1</v>
      </c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3"/>
      <c r="BB27" s="246">
        <v>32538.53</v>
      </c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6">
        <f t="shared" si="0"/>
        <v>32538.53</v>
      </c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8"/>
      <c r="CD27" s="246">
        <f t="shared" si="1"/>
        <v>32538.53</v>
      </c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8"/>
      <c r="CR27" s="246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6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8"/>
      <c r="DV27" s="246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8"/>
    </row>
    <row r="28" spans="1:138" s="24" customFormat="1" ht="13.5" customHeight="1">
      <c r="A28" s="404" t="s">
        <v>253</v>
      </c>
      <c r="B28" s="405"/>
      <c r="C28" s="405"/>
      <c r="D28" s="405"/>
      <c r="E28" s="405"/>
      <c r="F28" s="406"/>
      <c r="G28" s="421" t="s">
        <v>237</v>
      </c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2"/>
      <c r="Z28" s="263">
        <v>226</v>
      </c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3"/>
      <c r="AN28" s="263">
        <v>1</v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3"/>
      <c r="BB28" s="246">
        <v>45000</v>
      </c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6">
        <f>BB28*AN28</f>
        <v>45000</v>
      </c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8"/>
      <c r="CD28" s="246">
        <f>BP28</f>
        <v>45000</v>
      </c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8"/>
      <c r="CR28" s="246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6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8"/>
      <c r="DV28" s="246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8"/>
    </row>
    <row r="29" spans="1:138" s="24" customFormat="1" ht="13.5" customHeight="1">
      <c r="A29" s="404" t="s">
        <v>291</v>
      </c>
      <c r="B29" s="405"/>
      <c r="C29" s="405"/>
      <c r="D29" s="405"/>
      <c r="E29" s="405"/>
      <c r="F29" s="406"/>
      <c r="G29" s="421" t="s">
        <v>238</v>
      </c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2"/>
      <c r="Z29" s="263">
        <v>226</v>
      </c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3"/>
      <c r="AN29" s="263">
        <v>1</v>
      </c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3"/>
      <c r="BB29" s="246">
        <v>430767.36</v>
      </c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6">
        <f t="shared" si="0"/>
        <v>430767.36</v>
      </c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8"/>
      <c r="CD29" s="246">
        <f t="shared" si="1"/>
        <v>430767.36</v>
      </c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8"/>
      <c r="CR29" s="246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6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8"/>
      <c r="DV29" s="246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8"/>
    </row>
    <row r="30" spans="1:138" s="24" customFormat="1" ht="13.5" customHeight="1">
      <c r="A30" s="404" t="s">
        <v>254</v>
      </c>
      <c r="B30" s="405"/>
      <c r="C30" s="405"/>
      <c r="D30" s="405"/>
      <c r="E30" s="405"/>
      <c r="F30" s="406"/>
      <c r="G30" s="421" t="s">
        <v>238</v>
      </c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2"/>
      <c r="Z30" s="263">
        <v>226</v>
      </c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3"/>
      <c r="AN30" s="263">
        <v>1</v>
      </c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3"/>
      <c r="BB30" s="246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6">
        <f t="shared" si="0"/>
        <v>0</v>
      </c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8"/>
      <c r="CD30" s="246">
        <f t="shared" si="1"/>
        <v>0</v>
      </c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8"/>
      <c r="CR30" s="246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6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8"/>
      <c r="DV30" s="246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8"/>
    </row>
    <row r="31" spans="1:138" s="24" customFormat="1" ht="64.5" customHeight="1">
      <c r="A31" s="404" t="s">
        <v>255</v>
      </c>
      <c r="B31" s="405"/>
      <c r="C31" s="405"/>
      <c r="D31" s="405"/>
      <c r="E31" s="405"/>
      <c r="F31" s="406"/>
      <c r="G31" s="421" t="s">
        <v>292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2"/>
      <c r="Z31" s="263">
        <v>226</v>
      </c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3"/>
      <c r="AN31" s="263">
        <v>1</v>
      </c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3"/>
      <c r="BB31" s="246">
        <v>85935</v>
      </c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6">
        <f>BB31*AN31</f>
        <v>85935</v>
      </c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8"/>
      <c r="CD31" s="246">
        <f>BP31</f>
        <v>85935</v>
      </c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8"/>
      <c r="CR31" s="246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6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8"/>
      <c r="DV31" s="246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8"/>
    </row>
    <row r="32" spans="1:138" s="24" customFormat="1" ht="13.5" customHeight="1">
      <c r="A32" s="397" t="s">
        <v>17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2"/>
      <c r="BP32" s="246">
        <f>BP24+BP20+BP15+BP10+BP7</f>
        <v>28319434.400000002</v>
      </c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3"/>
      <c r="CD32" s="246">
        <f>CD24+CD20+CD15+CD10+CD7</f>
        <v>16414364.400000002</v>
      </c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3"/>
      <c r="CR32" s="246">
        <f>CR24+CR20+CR15+CR10+CR7</f>
        <v>3607000</v>
      </c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46">
        <f>DI24+DI20+DI15+DI10+DI7</f>
        <v>8298070</v>
      </c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3"/>
      <c r="DV32" s="263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3"/>
    </row>
    <row r="33" s="4" customFormat="1" ht="19.5" customHeight="1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</sheetData>
  <sheetProtection/>
  <mergeCells count="278">
    <mergeCell ref="DV22:EH22"/>
    <mergeCell ref="A22:F22"/>
    <mergeCell ref="G22:Y22"/>
    <mergeCell ref="Z22:AM22"/>
    <mergeCell ref="AN22:BA22"/>
    <mergeCell ref="BB22:BO22"/>
    <mergeCell ref="BP22:CC22"/>
    <mergeCell ref="DV29:EH29"/>
    <mergeCell ref="CD26:CQ26"/>
    <mergeCell ref="CR26:DH26"/>
    <mergeCell ref="DI26:DU26"/>
    <mergeCell ref="DV26:EH26"/>
    <mergeCell ref="CR28:DH28"/>
    <mergeCell ref="DI28:DU28"/>
    <mergeCell ref="DV28:EH28"/>
    <mergeCell ref="A29:F29"/>
    <mergeCell ref="G29:Y29"/>
    <mergeCell ref="Z29:AM29"/>
    <mergeCell ref="AN29:BA29"/>
    <mergeCell ref="BB29:BO29"/>
    <mergeCell ref="BP29:CC29"/>
    <mergeCell ref="DV25:EH25"/>
    <mergeCell ref="A26:F26"/>
    <mergeCell ref="G26:Y26"/>
    <mergeCell ref="Z26:AM26"/>
    <mergeCell ref="AN26:BA26"/>
    <mergeCell ref="BB26:BO26"/>
    <mergeCell ref="BP26:CC26"/>
    <mergeCell ref="DV24:EH24"/>
    <mergeCell ref="A25:F25"/>
    <mergeCell ref="G25:Y25"/>
    <mergeCell ref="Z25:AM25"/>
    <mergeCell ref="AN25:BA25"/>
    <mergeCell ref="BB25:BO25"/>
    <mergeCell ref="BP25:CC25"/>
    <mergeCell ref="CD25:CQ25"/>
    <mergeCell ref="CR25:DH25"/>
    <mergeCell ref="DI25:DU25"/>
    <mergeCell ref="BP21:CC21"/>
    <mergeCell ref="Z24:AM24"/>
    <mergeCell ref="AN24:BA24"/>
    <mergeCell ref="BB24:BO24"/>
    <mergeCell ref="BP24:CC24"/>
    <mergeCell ref="DI24:DU24"/>
    <mergeCell ref="CD22:CQ22"/>
    <mergeCell ref="CR22:DH22"/>
    <mergeCell ref="DI22:DU22"/>
    <mergeCell ref="CD23:CQ23"/>
    <mergeCell ref="BP20:CC20"/>
    <mergeCell ref="BB15:BO15"/>
    <mergeCell ref="Z17:AM17"/>
    <mergeCell ref="DI21:DU21"/>
    <mergeCell ref="DV21:EH21"/>
    <mergeCell ref="A21:F21"/>
    <mergeCell ref="G21:Y21"/>
    <mergeCell ref="Z21:AM21"/>
    <mergeCell ref="AN21:BA21"/>
    <mergeCell ref="BB21:BO21"/>
    <mergeCell ref="CR12:DH12"/>
    <mergeCell ref="DI12:DU12"/>
    <mergeCell ref="AN15:BA15"/>
    <mergeCell ref="A20:F20"/>
    <mergeCell ref="G20:Y20"/>
    <mergeCell ref="Z20:AM20"/>
    <mergeCell ref="AN20:BA20"/>
    <mergeCell ref="BB20:BO20"/>
    <mergeCell ref="AN17:BA17"/>
    <mergeCell ref="BB17:BO17"/>
    <mergeCell ref="A12:F12"/>
    <mergeCell ref="G12:Y12"/>
    <mergeCell ref="Z12:AM12"/>
    <mergeCell ref="AN12:BA12"/>
    <mergeCell ref="BB12:BO12"/>
    <mergeCell ref="BP12:CC12"/>
    <mergeCell ref="CR9:DH9"/>
    <mergeCell ref="CR10:DH10"/>
    <mergeCell ref="A32:BO32"/>
    <mergeCell ref="Z11:AM11"/>
    <mergeCell ref="Z13:AM13"/>
    <mergeCell ref="Z15:AM15"/>
    <mergeCell ref="Z16:AM16"/>
    <mergeCell ref="Z19:AM19"/>
    <mergeCell ref="Z31:AM31"/>
    <mergeCell ref="BP15:CC15"/>
    <mergeCell ref="BP31:CC31"/>
    <mergeCell ref="AN31:BA31"/>
    <mergeCell ref="G16:Y16"/>
    <mergeCell ref="AN16:BA16"/>
    <mergeCell ref="DV19:EH19"/>
    <mergeCell ref="BB16:BO16"/>
    <mergeCell ref="DV20:EH20"/>
    <mergeCell ref="CD24:CQ24"/>
    <mergeCell ref="CR24:DH24"/>
    <mergeCell ref="G18:Y18"/>
    <mergeCell ref="Z9:AM9"/>
    <mergeCell ref="BB8:BO8"/>
    <mergeCell ref="BB9:BO9"/>
    <mergeCell ref="AN6:BA6"/>
    <mergeCell ref="A31:F31"/>
    <mergeCell ref="G31:Y31"/>
    <mergeCell ref="A16:F16"/>
    <mergeCell ref="A13:F13"/>
    <mergeCell ref="A24:F24"/>
    <mergeCell ref="G24:Y24"/>
    <mergeCell ref="BP9:CC9"/>
    <mergeCell ref="AN8:BA8"/>
    <mergeCell ref="AN9:BA9"/>
    <mergeCell ref="A4:F5"/>
    <mergeCell ref="DI5:DU5"/>
    <mergeCell ref="A19:F19"/>
    <mergeCell ref="G19:Y19"/>
    <mergeCell ref="AN19:BA19"/>
    <mergeCell ref="BB19:BO19"/>
    <mergeCell ref="BP8:CC8"/>
    <mergeCell ref="A6:F6"/>
    <mergeCell ref="A15:F15"/>
    <mergeCell ref="CD15:CQ15"/>
    <mergeCell ref="BP19:CC19"/>
    <mergeCell ref="CD19:CQ19"/>
    <mergeCell ref="CD9:CQ9"/>
    <mergeCell ref="A9:F9"/>
    <mergeCell ref="G9:Y9"/>
    <mergeCell ref="CD16:CQ16"/>
    <mergeCell ref="G15:Y15"/>
    <mergeCell ref="CD4:CQ5"/>
    <mergeCell ref="BP6:CC6"/>
    <mergeCell ref="G4:Y5"/>
    <mergeCell ref="G6:Y6"/>
    <mergeCell ref="BB4:BO5"/>
    <mergeCell ref="BB6:BO6"/>
    <mergeCell ref="AN4:BA5"/>
    <mergeCell ref="Z4:AM5"/>
    <mergeCell ref="CD6:CQ6"/>
    <mergeCell ref="DV7:EH7"/>
    <mergeCell ref="DI4:EH4"/>
    <mergeCell ref="DV5:EH5"/>
    <mergeCell ref="Z6:AM6"/>
    <mergeCell ref="Z7:AM7"/>
    <mergeCell ref="CR4:DH5"/>
    <mergeCell ref="CR6:DH6"/>
    <mergeCell ref="DI6:DU6"/>
    <mergeCell ref="DV6:EH6"/>
    <mergeCell ref="BP4:CC5"/>
    <mergeCell ref="CR31:DH31"/>
    <mergeCell ref="DI9:DU9"/>
    <mergeCell ref="DV8:EH8"/>
    <mergeCell ref="DV10:EH10"/>
    <mergeCell ref="DI19:DU19"/>
    <mergeCell ref="DV31:EH31"/>
    <mergeCell ref="CR16:DH16"/>
    <mergeCell ref="DI16:DU16"/>
    <mergeCell ref="DV16:EH16"/>
    <mergeCell ref="CR19:DH19"/>
    <mergeCell ref="CD7:CQ7"/>
    <mergeCell ref="CR15:DH15"/>
    <mergeCell ref="DI10:DU10"/>
    <mergeCell ref="DV9:EH9"/>
    <mergeCell ref="DI8:DU8"/>
    <mergeCell ref="CR7:DH7"/>
    <mergeCell ref="CR8:DH8"/>
    <mergeCell ref="DV14:EH14"/>
    <mergeCell ref="CD8:CQ8"/>
    <mergeCell ref="DI7:DU7"/>
    <mergeCell ref="BP32:CC32"/>
    <mergeCell ref="DI32:DU32"/>
    <mergeCell ref="DV32:EH32"/>
    <mergeCell ref="DI15:DU15"/>
    <mergeCell ref="DV15:EH15"/>
    <mergeCell ref="BP16:CC16"/>
    <mergeCell ref="CR32:DH32"/>
    <mergeCell ref="DI31:DU31"/>
    <mergeCell ref="CR17:DH17"/>
    <mergeCell ref="DI17:DU17"/>
    <mergeCell ref="A7:F7"/>
    <mergeCell ref="G7:Y7"/>
    <mergeCell ref="AN7:BA7"/>
    <mergeCell ref="BB7:BO7"/>
    <mergeCell ref="BP7:CC7"/>
    <mergeCell ref="A8:F8"/>
    <mergeCell ref="G8:Y8"/>
    <mergeCell ref="Z8:AM8"/>
    <mergeCell ref="BB10:BO10"/>
    <mergeCell ref="Z10:AM10"/>
    <mergeCell ref="BP10:CC10"/>
    <mergeCell ref="BP13:CC13"/>
    <mergeCell ref="CD13:CQ13"/>
    <mergeCell ref="DV13:EH13"/>
    <mergeCell ref="BP11:CC11"/>
    <mergeCell ref="CD11:CQ11"/>
    <mergeCell ref="DI11:DU11"/>
    <mergeCell ref="DV11:EH11"/>
    <mergeCell ref="DV17:EH17"/>
    <mergeCell ref="CR14:DH14"/>
    <mergeCell ref="DI14:DU14"/>
    <mergeCell ref="G11:Y11"/>
    <mergeCell ref="AN11:BA11"/>
    <mergeCell ref="BB11:BO11"/>
    <mergeCell ref="CR11:DH11"/>
    <mergeCell ref="CR13:DH13"/>
    <mergeCell ref="CD12:CQ12"/>
    <mergeCell ref="DV12:EH12"/>
    <mergeCell ref="A2:EH2"/>
    <mergeCell ref="G13:Y13"/>
    <mergeCell ref="AN13:BA13"/>
    <mergeCell ref="BB13:BO13"/>
    <mergeCell ref="DI13:DU13"/>
    <mergeCell ref="A11:F11"/>
    <mergeCell ref="CD10:CQ10"/>
    <mergeCell ref="A10:F10"/>
    <mergeCell ref="G10:Y10"/>
    <mergeCell ref="AN10:BA10"/>
    <mergeCell ref="Z18:AM18"/>
    <mergeCell ref="AN18:BA18"/>
    <mergeCell ref="BB18:BO18"/>
    <mergeCell ref="BP18:CC18"/>
    <mergeCell ref="A17:F17"/>
    <mergeCell ref="CD17:CQ17"/>
    <mergeCell ref="G17:Y17"/>
    <mergeCell ref="BP17:CC17"/>
    <mergeCell ref="A18:F18"/>
    <mergeCell ref="DV30:EH30"/>
    <mergeCell ref="CD18:CQ18"/>
    <mergeCell ref="CR18:DH18"/>
    <mergeCell ref="DI18:DU18"/>
    <mergeCell ref="DV18:EH18"/>
    <mergeCell ref="CD20:CQ20"/>
    <mergeCell ref="CR20:DH20"/>
    <mergeCell ref="DI20:DU20"/>
    <mergeCell ref="CD21:CQ21"/>
    <mergeCell ref="CR21:DH21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CR27:DH27"/>
    <mergeCell ref="DI27:DU27"/>
    <mergeCell ref="DV27:EH27"/>
    <mergeCell ref="CD28:CQ28"/>
    <mergeCell ref="CD29:CQ29"/>
    <mergeCell ref="CR29:DH29"/>
    <mergeCell ref="DI29:DU29"/>
    <mergeCell ref="A28:F28"/>
    <mergeCell ref="G28:Y28"/>
    <mergeCell ref="Z28:AM28"/>
    <mergeCell ref="AN28:BA28"/>
    <mergeCell ref="BB28:BO28"/>
    <mergeCell ref="BP28:CC28"/>
    <mergeCell ref="CD32:CQ32"/>
    <mergeCell ref="A27:F27"/>
    <mergeCell ref="G27:Y27"/>
    <mergeCell ref="Z27:AM27"/>
    <mergeCell ref="AN27:BA27"/>
    <mergeCell ref="BB27:BO27"/>
    <mergeCell ref="BP27:CC27"/>
    <mergeCell ref="CD27:CQ27"/>
    <mergeCell ref="CD31:CQ31"/>
    <mergeCell ref="BB31:BO31"/>
    <mergeCell ref="A23:F23"/>
    <mergeCell ref="G23:Y23"/>
    <mergeCell ref="Z23:AM23"/>
    <mergeCell ref="AN23:BA23"/>
    <mergeCell ref="BB23:BO23"/>
    <mergeCell ref="BP23:CC23"/>
    <mergeCell ref="CR23:DH23"/>
    <mergeCell ref="DI23:DU23"/>
    <mergeCell ref="DV23:EH23"/>
    <mergeCell ref="A14:F14"/>
    <mergeCell ref="G14:Y14"/>
    <mergeCell ref="Z14:AM14"/>
    <mergeCell ref="AN14:BA14"/>
    <mergeCell ref="BB14:BO14"/>
    <mergeCell ref="BP14:CC14"/>
    <mergeCell ref="CD14:CQ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zoomScaleSheetLayoutView="100" zoomScalePageLayoutView="0" workbookViewId="0" topLeftCell="A1">
      <selection activeCell="CR9" sqref="CR9:DH9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108</v>
      </c>
    </row>
    <row r="2" s="4" customFormat="1" ht="12.75" customHeight="1"/>
    <row r="3" spans="1:138" s="3" customFormat="1" ht="73.5" customHeight="1">
      <c r="A3" s="444" t="s">
        <v>3</v>
      </c>
      <c r="B3" s="445"/>
      <c r="C3" s="445"/>
      <c r="D3" s="445"/>
      <c r="E3" s="445"/>
      <c r="F3" s="446"/>
      <c r="G3" s="445" t="s">
        <v>21</v>
      </c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6"/>
      <c r="Z3" s="444" t="s">
        <v>168</v>
      </c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6"/>
      <c r="AN3" s="444" t="s">
        <v>102</v>
      </c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6"/>
      <c r="BB3" s="444" t="s">
        <v>117</v>
      </c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6"/>
      <c r="BP3" s="444" t="s">
        <v>190</v>
      </c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6"/>
      <c r="CD3" s="435" t="s">
        <v>130</v>
      </c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9"/>
      <c r="CR3" s="435" t="s">
        <v>135</v>
      </c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2" t="s">
        <v>18</v>
      </c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4"/>
    </row>
    <row r="4" spans="1:138" s="3" customFormat="1" ht="33" customHeight="1">
      <c r="A4" s="447"/>
      <c r="B4" s="448"/>
      <c r="C4" s="448"/>
      <c r="D4" s="448"/>
      <c r="E4" s="448"/>
      <c r="F4" s="449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9"/>
      <c r="Z4" s="447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9"/>
      <c r="AN4" s="447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9"/>
      <c r="BB4" s="447"/>
      <c r="BC4" s="448"/>
      <c r="BD4" s="448"/>
      <c r="BE4" s="448"/>
      <c r="BF4" s="448"/>
      <c r="BG4" s="448"/>
      <c r="BH4" s="448"/>
      <c r="BI4" s="448"/>
      <c r="BJ4" s="448"/>
      <c r="BK4" s="448"/>
      <c r="BL4" s="448"/>
      <c r="BM4" s="448"/>
      <c r="BN4" s="448"/>
      <c r="BO4" s="449"/>
      <c r="BP4" s="447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9"/>
      <c r="CD4" s="437"/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40"/>
      <c r="CR4" s="437"/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32" t="s">
        <v>2</v>
      </c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 t="s">
        <v>33</v>
      </c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4"/>
    </row>
    <row r="5" spans="1:138" s="6" customFormat="1" ht="12.75">
      <c r="A5" s="282">
        <v>1</v>
      </c>
      <c r="B5" s="283"/>
      <c r="C5" s="283"/>
      <c r="D5" s="283"/>
      <c r="E5" s="283"/>
      <c r="F5" s="284"/>
      <c r="G5" s="450">
        <v>2</v>
      </c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1"/>
      <c r="Z5" s="443">
        <v>3</v>
      </c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5"/>
      <c r="AN5" s="452">
        <v>4</v>
      </c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1"/>
      <c r="BB5" s="452">
        <v>5</v>
      </c>
      <c r="BC5" s="450"/>
      <c r="BD5" s="450"/>
      <c r="BE5" s="450"/>
      <c r="BF5" s="450"/>
      <c r="BG5" s="450"/>
      <c r="BH5" s="450"/>
      <c r="BI5" s="450"/>
      <c r="BJ5" s="450"/>
      <c r="BK5" s="450"/>
      <c r="BL5" s="450"/>
      <c r="BM5" s="450"/>
      <c r="BN5" s="450"/>
      <c r="BO5" s="451"/>
      <c r="BP5" s="452">
        <v>6</v>
      </c>
      <c r="BQ5" s="450"/>
      <c r="BR5" s="450"/>
      <c r="BS5" s="450"/>
      <c r="BT5" s="450"/>
      <c r="BU5" s="450"/>
      <c r="BV5" s="450"/>
      <c r="BW5" s="450"/>
      <c r="BX5" s="450"/>
      <c r="BY5" s="450"/>
      <c r="BZ5" s="450"/>
      <c r="CA5" s="450"/>
      <c r="CB5" s="450"/>
      <c r="CC5" s="451"/>
      <c r="CD5" s="453">
        <v>7</v>
      </c>
      <c r="CE5" s="454"/>
      <c r="CF5" s="454"/>
      <c r="CG5" s="454"/>
      <c r="CH5" s="454"/>
      <c r="CI5" s="454"/>
      <c r="CJ5" s="454"/>
      <c r="CK5" s="454"/>
      <c r="CL5" s="454"/>
      <c r="CM5" s="454"/>
      <c r="CN5" s="454"/>
      <c r="CO5" s="454"/>
      <c r="CP5" s="454"/>
      <c r="CQ5" s="455"/>
      <c r="CR5" s="453">
        <v>8</v>
      </c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4"/>
      <c r="DG5" s="454"/>
      <c r="DH5" s="455"/>
      <c r="DI5" s="453">
        <v>9</v>
      </c>
      <c r="DJ5" s="454"/>
      <c r="DK5" s="454"/>
      <c r="DL5" s="454"/>
      <c r="DM5" s="454"/>
      <c r="DN5" s="454"/>
      <c r="DO5" s="454"/>
      <c r="DP5" s="454"/>
      <c r="DQ5" s="454"/>
      <c r="DR5" s="454"/>
      <c r="DS5" s="454"/>
      <c r="DT5" s="454"/>
      <c r="DU5" s="455"/>
      <c r="DV5" s="453">
        <v>10</v>
      </c>
      <c r="DW5" s="454"/>
      <c r="DX5" s="454"/>
      <c r="DY5" s="454"/>
      <c r="DZ5" s="454"/>
      <c r="EA5" s="454"/>
      <c r="EB5" s="454"/>
      <c r="EC5" s="454"/>
      <c r="ED5" s="454"/>
      <c r="EE5" s="454"/>
      <c r="EF5" s="454"/>
      <c r="EG5" s="454"/>
      <c r="EH5" s="455"/>
    </row>
    <row r="6" spans="1:138" s="5" customFormat="1" ht="26.25" customHeight="1">
      <c r="A6" s="254" t="s">
        <v>6</v>
      </c>
      <c r="B6" s="255"/>
      <c r="C6" s="255"/>
      <c r="D6" s="255"/>
      <c r="E6" s="255"/>
      <c r="F6" s="256"/>
      <c r="G6" s="311" t="s">
        <v>110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456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5"/>
      <c r="AN6" s="452" t="s">
        <v>1</v>
      </c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1"/>
      <c r="BB6" s="452" t="s">
        <v>1</v>
      </c>
      <c r="BC6" s="450"/>
      <c r="BD6" s="450"/>
      <c r="BE6" s="450"/>
      <c r="BF6" s="450"/>
      <c r="BG6" s="450"/>
      <c r="BH6" s="450"/>
      <c r="BI6" s="450"/>
      <c r="BJ6" s="450"/>
      <c r="BK6" s="450"/>
      <c r="BL6" s="450"/>
      <c r="BM6" s="450"/>
      <c r="BN6" s="450"/>
      <c r="BO6" s="451"/>
      <c r="BP6" s="276">
        <f>BP8+BP9+BP10+BP11</f>
        <v>1855754.8</v>
      </c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2"/>
      <c r="CD6" s="276">
        <f>CD10</f>
        <v>88116.8</v>
      </c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2"/>
      <c r="CR6" s="246">
        <v>1652000</v>
      </c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3"/>
      <c r="DI6" s="246">
        <v>115638</v>
      </c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</row>
    <row r="7" spans="1:138" s="5" customFormat="1" ht="26.25" customHeight="1">
      <c r="A7" s="441" t="s">
        <v>22</v>
      </c>
      <c r="B7" s="176"/>
      <c r="C7" s="176"/>
      <c r="D7" s="176"/>
      <c r="E7" s="176"/>
      <c r="F7" s="310"/>
      <c r="G7" s="311" t="s">
        <v>111</v>
      </c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457" t="s">
        <v>1</v>
      </c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310"/>
      <c r="AN7" s="260" t="s">
        <v>1</v>
      </c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 t="s">
        <v>1</v>
      </c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 t="s">
        <v>1</v>
      </c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3" t="s">
        <v>1</v>
      </c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 t="s">
        <v>1</v>
      </c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3"/>
      <c r="DI7" s="263" t="s">
        <v>1</v>
      </c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3"/>
      <c r="DV7" s="263" t="s">
        <v>1</v>
      </c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38" s="5" customFormat="1" ht="51.75" customHeight="1" hidden="1">
      <c r="A8" s="441" t="s">
        <v>23</v>
      </c>
      <c r="B8" s="176"/>
      <c r="C8" s="176"/>
      <c r="D8" s="176"/>
      <c r="E8" s="176"/>
      <c r="F8" s="310"/>
      <c r="G8" s="442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6"/>
      <c r="Z8" s="443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>
        <f>AN8*BB8</f>
        <v>0</v>
      </c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46">
        <f>BP8</f>
        <v>0</v>
      </c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8"/>
      <c r="DI8" s="263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3"/>
      <c r="DV8" s="263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3"/>
    </row>
    <row r="9" spans="1:138" s="5" customFormat="1" ht="26.25" customHeight="1">
      <c r="A9" s="441" t="s">
        <v>23</v>
      </c>
      <c r="B9" s="176"/>
      <c r="C9" s="176"/>
      <c r="D9" s="176"/>
      <c r="E9" s="176"/>
      <c r="F9" s="310"/>
      <c r="G9" s="442" t="s">
        <v>315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6"/>
      <c r="Z9" s="443">
        <v>310</v>
      </c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5"/>
      <c r="AN9" s="260">
        <v>5</v>
      </c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76">
        <v>330400</v>
      </c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>
        <f>AN9*BB9</f>
        <v>1652000</v>
      </c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>
        <f>BP9</f>
        <v>1652000</v>
      </c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8"/>
      <c r="DI9" s="263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3"/>
      <c r="DV9" s="263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3"/>
    </row>
    <row r="10" spans="1:138" s="5" customFormat="1" ht="26.25" customHeight="1">
      <c r="A10" s="441" t="s">
        <v>24</v>
      </c>
      <c r="B10" s="176"/>
      <c r="C10" s="176"/>
      <c r="D10" s="176"/>
      <c r="E10" s="176"/>
      <c r="F10" s="310"/>
      <c r="G10" s="442" t="s">
        <v>315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6"/>
      <c r="Z10" s="443">
        <v>310</v>
      </c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5"/>
      <c r="AN10" s="260">
        <v>2</v>
      </c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76">
        <v>44058.4</v>
      </c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>
        <f>AN10*BB10</f>
        <v>88116.8</v>
      </c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46">
        <v>88116.8</v>
      </c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8"/>
      <c r="DI10" s="263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3"/>
      <c r="DV10" s="263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3"/>
    </row>
    <row r="11" spans="1:138" s="5" customFormat="1" ht="26.25" customHeight="1">
      <c r="A11" s="441" t="s">
        <v>86</v>
      </c>
      <c r="B11" s="176"/>
      <c r="C11" s="176"/>
      <c r="D11" s="176"/>
      <c r="E11" s="176"/>
      <c r="F11" s="310"/>
      <c r="G11" s="442" t="s">
        <v>315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6"/>
      <c r="Z11" s="443">
        <v>310</v>
      </c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5"/>
      <c r="AN11" s="260">
        <v>3</v>
      </c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76">
        <v>38546</v>
      </c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>
        <f>AN11*BB11</f>
        <v>115638</v>
      </c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8"/>
      <c r="DI11" s="246">
        <v>115638</v>
      </c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8"/>
      <c r="DV11" s="263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3"/>
    </row>
    <row r="12" spans="1:138" s="5" customFormat="1" ht="39" customHeight="1">
      <c r="A12" s="254" t="s">
        <v>7</v>
      </c>
      <c r="B12" s="255"/>
      <c r="C12" s="255"/>
      <c r="D12" s="255"/>
      <c r="E12" s="255"/>
      <c r="F12" s="256"/>
      <c r="G12" s="311" t="s">
        <v>191</v>
      </c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443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  <c r="AN12" s="260" t="s">
        <v>1</v>
      </c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 t="s">
        <v>1</v>
      </c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46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8"/>
      <c r="DI12" s="263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3"/>
      <c r="DV12" s="263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3"/>
    </row>
    <row r="13" spans="1:138" s="5" customFormat="1" ht="26.25" customHeight="1">
      <c r="A13" s="441" t="s">
        <v>25</v>
      </c>
      <c r="B13" s="176"/>
      <c r="C13" s="176"/>
      <c r="D13" s="176"/>
      <c r="E13" s="176"/>
      <c r="F13" s="310"/>
      <c r="G13" s="311" t="s">
        <v>111</v>
      </c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457" t="s">
        <v>1</v>
      </c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310"/>
      <c r="AN13" s="260" t="s">
        <v>1</v>
      </c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 t="s">
        <v>1</v>
      </c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 t="s">
        <v>1</v>
      </c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3" t="s">
        <v>1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 t="s">
        <v>1</v>
      </c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3"/>
      <c r="DI13" s="263" t="s">
        <v>1</v>
      </c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3"/>
      <c r="DV13" s="263" t="s">
        <v>1</v>
      </c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3"/>
    </row>
    <row r="14" spans="1:138" s="5" customFormat="1" ht="26.25" customHeight="1">
      <c r="A14" s="441" t="s">
        <v>26</v>
      </c>
      <c r="B14" s="176"/>
      <c r="C14" s="176"/>
      <c r="D14" s="176"/>
      <c r="E14" s="176"/>
      <c r="F14" s="310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443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5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3"/>
      <c r="DI14" s="263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3"/>
      <c r="DV14" s="263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3"/>
    </row>
    <row r="15" spans="1:138" s="5" customFormat="1" ht="48" customHeight="1">
      <c r="A15" s="254" t="s">
        <v>8</v>
      </c>
      <c r="B15" s="255"/>
      <c r="C15" s="255"/>
      <c r="D15" s="255"/>
      <c r="E15" s="255"/>
      <c r="F15" s="256"/>
      <c r="G15" s="458" t="s">
        <v>192</v>
      </c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43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260" t="s">
        <v>1</v>
      </c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 t="s">
        <v>1</v>
      </c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3"/>
      <c r="DI15" s="263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3"/>
      <c r="DV15" s="263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3"/>
    </row>
    <row r="16" spans="1:138" s="5" customFormat="1" ht="24" customHeight="1">
      <c r="A16" s="441" t="s">
        <v>11</v>
      </c>
      <c r="B16" s="176"/>
      <c r="C16" s="176"/>
      <c r="D16" s="176"/>
      <c r="E16" s="176"/>
      <c r="F16" s="310"/>
      <c r="G16" s="311" t="s">
        <v>111</v>
      </c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457" t="s">
        <v>1</v>
      </c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310"/>
      <c r="AN16" s="260" t="s">
        <v>1</v>
      </c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 t="s">
        <v>1</v>
      </c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 t="s">
        <v>1</v>
      </c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3" t="s">
        <v>1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 t="s">
        <v>1</v>
      </c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3"/>
      <c r="DI16" s="263" t="s">
        <v>1</v>
      </c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3"/>
      <c r="DV16" s="263" t="s">
        <v>1</v>
      </c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3"/>
    </row>
    <row r="17" spans="1:138" s="5" customFormat="1" ht="24" customHeight="1">
      <c r="A17" s="441" t="s">
        <v>12</v>
      </c>
      <c r="B17" s="176"/>
      <c r="C17" s="176"/>
      <c r="D17" s="176"/>
      <c r="E17" s="176"/>
      <c r="F17" s="310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443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3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3"/>
      <c r="CR17" s="263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3"/>
      <c r="DI17" s="263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3"/>
      <c r="DV17" s="263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3"/>
    </row>
    <row r="18" spans="1:138" s="5" customFormat="1" ht="16.5" customHeight="1">
      <c r="A18" s="396" t="s">
        <v>17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80"/>
      <c r="BP18" s="459">
        <f>BP6</f>
        <v>1855754.8</v>
      </c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310"/>
      <c r="CD18" s="246">
        <f>CD6</f>
        <v>88116.8</v>
      </c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3"/>
      <c r="CR18" s="246">
        <f>CR9</f>
        <v>1652000</v>
      </c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46">
        <v>115638</v>
      </c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8"/>
      <c r="DV18" s="263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3"/>
    </row>
    <row r="19" spans="7:138" ht="15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</row>
  </sheetData>
  <sheetProtection/>
  <mergeCells count="147">
    <mergeCell ref="CD11:CQ11"/>
    <mergeCell ref="CR11:DH11"/>
    <mergeCell ref="DI11:DU11"/>
    <mergeCell ref="DV11:EH11"/>
    <mergeCell ref="A11:F11"/>
    <mergeCell ref="G11:Y11"/>
    <mergeCell ref="Z11:AM11"/>
    <mergeCell ref="AN11:BA11"/>
    <mergeCell ref="BB11:BO11"/>
    <mergeCell ref="BP11:CC11"/>
    <mergeCell ref="DV17:EH17"/>
    <mergeCell ref="A18:BO18"/>
    <mergeCell ref="BP18:CC18"/>
    <mergeCell ref="CD18:CQ18"/>
    <mergeCell ref="CR18:DH18"/>
    <mergeCell ref="DI18:DU18"/>
    <mergeCell ref="DV18:EH18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5:EH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8:EH8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10:CQ10"/>
    <mergeCell ref="CR10:DH10"/>
    <mergeCell ref="DI10:DU10"/>
    <mergeCell ref="DV10:EH10"/>
    <mergeCell ref="A10:F10"/>
    <mergeCell ref="G10:Y10"/>
    <mergeCell ref="Z10:AM10"/>
    <mergeCell ref="AN10:BA10"/>
    <mergeCell ref="BB10:BO10"/>
    <mergeCell ref="BP10:CC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0"/>
  <sheetViews>
    <sheetView zoomScaleSheetLayoutView="100" zoomScalePageLayoutView="0" workbookViewId="0" topLeftCell="A1">
      <selection activeCell="DA15" sqref="DA15"/>
    </sheetView>
  </sheetViews>
  <sheetFormatPr defaultColWidth="0.875" defaultRowHeight="12.75"/>
  <cols>
    <col min="1" max="85" width="0.875" style="1" customWidth="1"/>
    <col min="86" max="86" width="5.375" style="1" customWidth="1"/>
    <col min="87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85" t="s">
        <v>3</v>
      </c>
      <c r="B3" s="299"/>
      <c r="C3" s="299"/>
      <c r="D3" s="299"/>
      <c r="E3" s="299"/>
      <c r="F3" s="300"/>
      <c r="G3" s="467" t="s">
        <v>21</v>
      </c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8"/>
      <c r="X3" s="466" t="s">
        <v>168</v>
      </c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7"/>
      <c r="AL3" s="467" t="s">
        <v>73</v>
      </c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7"/>
      <c r="AY3" s="466" t="s">
        <v>109</v>
      </c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8"/>
      <c r="BL3" s="466" t="s">
        <v>115</v>
      </c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8"/>
      <c r="BX3" s="466" t="s">
        <v>189</v>
      </c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8"/>
      <c r="CJ3" s="473" t="s">
        <v>134</v>
      </c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5"/>
      <c r="CX3" s="473" t="s">
        <v>135</v>
      </c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286"/>
      <c r="DJ3" s="286"/>
      <c r="DK3" s="286"/>
      <c r="DL3" s="286"/>
      <c r="DM3" s="287"/>
      <c r="DN3" s="462" t="s">
        <v>18</v>
      </c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72"/>
    </row>
    <row r="4" spans="1:138" s="3" customFormat="1" ht="36" customHeight="1">
      <c r="A4" s="304"/>
      <c r="B4" s="305"/>
      <c r="C4" s="305"/>
      <c r="D4" s="305"/>
      <c r="E4" s="305"/>
      <c r="F4" s="306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1"/>
      <c r="X4" s="288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90"/>
      <c r="AY4" s="469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1"/>
      <c r="BL4" s="469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1"/>
      <c r="BX4" s="469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1"/>
      <c r="CJ4" s="476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8"/>
      <c r="CX4" s="476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289"/>
      <c r="DJ4" s="289"/>
      <c r="DK4" s="289"/>
      <c r="DL4" s="289"/>
      <c r="DM4" s="290"/>
      <c r="DN4" s="462" t="s">
        <v>2</v>
      </c>
      <c r="DO4" s="463"/>
      <c r="DP4" s="463"/>
      <c r="DQ4" s="463"/>
      <c r="DR4" s="463"/>
      <c r="DS4" s="463"/>
      <c r="DT4" s="463"/>
      <c r="DU4" s="463"/>
      <c r="DV4" s="463"/>
      <c r="DW4" s="463"/>
      <c r="DX4" s="472"/>
      <c r="DY4" s="462" t="s">
        <v>19</v>
      </c>
      <c r="DZ4" s="463"/>
      <c r="EA4" s="463"/>
      <c r="EB4" s="463"/>
      <c r="EC4" s="463"/>
      <c r="ED4" s="463"/>
      <c r="EE4" s="463"/>
      <c r="EF4" s="463"/>
      <c r="EG4" s="463"/>
      <c r="EH4" s="472"/>
    </row>
    <row r="5" spans="1:138" s="6" customFormat="1" ht="12.75">
      <c r="A5" s="282">
        <v>1</v>
      </c>
      <c r="B5" s="283"/>
      <c r="C5" s="283"/>
      <c r="D5" s="283"/>
      <c r="E5" s="283"/>
      <c r="F5" s="284"/>
      <c r="G5" s="450">
        <v>2</v>
      </c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1"/>
      <c r="X5" s="443">
        <v>3</v>
      </c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443">
        <v>4</v>
      </c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5"/>
      <c r="AY5" s="452">
        <v>5</v>
      </c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1"/>
      <c r="BL5" s="452">
        <v>6</v>
      </c>
      <c r="BM5" s="450"/>
      <c r="BN5" s="450"/>
      <c r="BO5" s="450"/>
      <c r="BP5" s="450"/>
      <c r="BQ5" s="450"/>
      <c r="BR5" s="450"/>
      <c r="BS5" s="450"/>
      <c r="BT5" s="450"/>
      <c r="BU5" s="450"/>
      <c r="BV5" s="450"/>
      <c r="BW5" s="451"/>
      <c r="BX5" s="452">
        <v>7</v>
      </c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1"/>
      <c r="CJ5" s="453">
        <v>8</v>
      </c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5"/>
      <c r="CX5" s="453">
        <v>9</v>
      </c>
      <c r="CY5" s="454"/>
      <c r="CZ5" s="454"/>
      <c r="DA5" s="454"/>
      <c r="DB5" s="454"/>
      <c r="DC5" s="454"/>
      <c r="DD5" s="454"/>
      <c r="DE5" s="454"/>
      <c r="DF5" s="454"/>
      <c r="DG5" s="454"/>
      <c r="DH5" s="454"/>
      <c r="DI5" s="295"/>
      <c r="DJ5" s="295"/>
      <c r="DK5" s="295"/>
      <c r="DL5" s="295"/>
      <c r="DM5" s="296"/>
      <c r="DN5" s="453">
        <v>10</v>
      </c>
      <c r="DO5" s="454"/>
      <c r="DP5" s="454"/>
      <c r="DQ5" s="454"/>
      <c r="DR5" s="454"/>
      <c r="DS5" s="454"/>
      <c r="DT5" s="454"/>
      <c r="DU5" s="454"/>
      <c r="DV5" s="454"/>
      <c r="DW5" s="454"/>
      <c r="DX5" s="455"/>
      <c r="DY5" s="453">
        <v>11</v>
      </c>
      <c r="DZ5" s="454"/>
      <c r="EA5" s="454"/>
      <c r="EB5" s="454"/>
      <c r="EC5" s="454"/>
      <c r="ED5" s="454"/>
      <c r="EE5" s="454"/>
      <c r="EF5" s="454"/>
      <c r="EG5" s="454"/>
      <c r="EH5" s="455"/>
    </row>
    <row r="6" spans="1:138" s="5" customFormat="1" ht="26.25" customHeight="1">
      <c r="A6" s="254" t="s">
        <v>6</v>
      </c>
      <c r="B6" s="255"/>
      <c r="C6" s="255"/>
      <c r="D6" s="255"/>
      <c r="E6" s="255"/>
      <c r="F6" s="256"/>
      <c r="G6" s="311" t="s">
        <v>113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2"/>
      <c r="X6" s="457" t="s">
        <v>1</v>
      </c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457" t="s">
        <v>1</v>
      </c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310"/>
      <c r="AY6" s="260" t="s">
        <v>1</v>
      </c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 t="s">
        <v>1</v>
      </c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3" t="s">
        <v>1</v>
      </c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 t="s">
        <v>1</v>
      </c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3"/>
      <c r="CX6" s="462" t="s">
        <v>1</v>
      </c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176"/>
      <c r="DJ6" s="176"/>
      <c r="DK6" s="176"/>
      <c r="DL6" s="176"/>
      <c r="DM6" s="310"/>
      <c r="DN6" s="263" t="s">
        <v>1</v>
      </c>
      <c r="DO6" s="252"/>
      <c r="DP6" s="252"/>
      <c r="DQ6" s="252"/>
      <c r="DR6" s="252"/>
      <c r="DS6" s="252"/>
      <c r="DT6" s="252"/>
      <c r="DU6" s="252"/>
      <c r="DV6" s="252"/>
      <c r="DW6" s="252"/>
      <c r="DX6" s="253"/>
      <c r="DY6" s="263" t="s">
        <v>1</v>
      </c>
      <c r="DZ6" s="252"/>
      <c r="EA6" s="252"/>
      <c r="EB6" s="252"/>
      <c r="EC6" s="252"/>
      <c r="ED6" s="252"/>
      <c r="EE6" s="252"/>
      <c r="EF6" s="252"/>
      <c r="EG6" s="252"/>
      <c r="EH6" s="253"/>
    </row>
    <row r="7" spans="1:138" s="5" customFormat="1" ht="26.25" customHeight="1">
      <c r="A7" s="254" t="s">
        <v>22</v>
      </c>
      <c r="B7" s="255"/>
      <c r="C7" s="255"/>
      <c r="D7" s="255"/>
      <c r="E7" s="255"/>
      <c r="F7" s="256"/>
      <c r="G7" s="311" t="s">
        <v>114</v>
      </c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457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457" t="s">
        <v>1</v>
      </c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310"/>
      <c r="AY7" s="260" t="s">
        <v>1</v>
      </c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 t="s">
        <v>1</v>
      </c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2"/>
      <c r="BX7" s="276">
        <f>BX10</f>
        <v>1244972.889264</v>
      </c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2"/>
      <c r="CJ7" s="246">
        <f>CJ10</f>
        <v>407000</v>
      </c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459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176"/>
      <c r="DJ7" s="176"/>
      <c r="DK7" s="176"/>
      <c r="DL7" s="176"/>
      <c r="DM7" s="310"/>
      <c r="DN7" s="246">
        <f>DN9</f>
        <v>837972.89</v>
      </c>
      <c r="DO7" s="464"/>
      <c r="DP7" s="464"/>
      <c r="DQ7" s="464"/>
      <c r="DR7" s="464"/>
      <c r="DS7" s="464"/>
      <c r="DT7" s="464"/>
      <c r="DU7" s="464"/>
      <c r="DV7" s="464"/>
      <c r="DW7" s="464"/>
      <c r="DX7" s="465"/>
      <c r="DY7" s="263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38" s="5" customFormat="1" ht="51.75" customHeight="1">
      <c r="A8" s="315" t="s">
        <v>45</v>
      </c>
      <c r="B8" s="176"/>
      <c r="C8" s="176"/>
      <c r="D8" s="176"/>
      <c r="E8" s="176"/>
      <c r="F8" s="310"/>
      <c r="G8" s="421" t="s">
        <v>239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57">
        <v>346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457" t="s">
        <v>240</v>
      </c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1"/>
      <c r="AY8" s="263">
        <v>407</v>
      </c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459">
        <v>1000</v>
      </c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1"/>
      <c r="BX8" s="459">
        <f>AY8*BL8</f>
        <v>407000</v>
      </c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9"/>
      <c r="CJ8" s="459">
        <f>BX8</f>
        <v>407000</v>
      </c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9"/>
      <c r="CX8" s="459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9"/>
      <c r="DN8" s="459"/>
      <c r="DO8" s="178"/>
      <c r="DP8" s="178"/>
      <c r="DQ8" s="178"/>
      <c r="DR8" s="178"/>
      <c r="DS8" s="178"/>
      <c r="DT8" s="178"/>
      <c r="DU8" s="178"/>
      <c r="DV8" s="178"/>
      <c r="DW8" s="178"/>
      <c r="DX8" s="179"/>
      <c r="DY8" s="459"/>
      <c r="DZ8" s="178"/>
      <c r="EA8" s="178"/>
      <c r="EB8" s="178"/>
      <c r="EC8" s="178"/>
      <c r="ED8" s="178"/>
      <c r="EE8" s="178"/>
      <c r="EF8" s="178"/>
      <c r="EG8" s="178"/>
      <c r="EH8" s="179"/>
    </row>
    <row r="9" spans="1:138" s="5" customFormat="1" ht="51.75" customHeight="1">
      <c r="A9" s="315" t="s">
        <v>316</v>
      </c>
      <c r="B9" s="176"/>
      <c r="C9" s="176"/>
      <c r="D9" s="176"/>
      <c r="E9" s="176"/>
      <c r="F9" s="310"/>
      <c r="G9" s="421" t="s">
        <v>317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57">
        <v>346</v>
      </c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457" t="s">
        <v>240</v>
      </c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1"/>
      <c r="AY9" s="263">
        <v>1372</v>
      </c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459">
        <v>610.767412</v>
      </c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1"/>
      <c r="BX9" s="459">
        <f>AY9*BL9</f>
        <v>837972.889264</v>
      </c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9"/>
      <c r="CJ9" s="459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9"/>
      <c r="CX9" s="459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9"/>
      <c r="DN9" s="459">
        <v>837972.89</v>
      </c>
      <c r="DO9" s="178"/>
      <c r="DP9" s="178"/>
      <c r="DQ9" s="178"/>
      <c r="DR9" s="178"/>
      <c r="DS9" s="178"/>
      <c r="DT9" s="178"/>
      <c r="DU9" s="178"/>
      <c r="DV9" s="178"/>
      <c r="DW9" s="178"/>
      <c r="DX9" s="179"/>
      <c r="DY9" s="459"/>
      <c r="DZ9" s="178"/>
      <c r="EA9" s="178"/>
      <c r="EB9" s="178"/>
      <c r="EC9" s="178"/>
      <c r="ED9" s="178"/>
      <c r="EE9" s="178"/>
      <c r="EF9" s="178"/>
      <c r="EG9" s="178"/>
      <c r="EH9" s="179"/>
    </row>
    <row r="10" spans="1:138" s="5" customFormat="1" ht="16.5" customHeight="1">
      <c r="A10" s="396" t="s">
        <v>17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6"/>
      <c r="BX10" s="459">
        <f>SUM(BX8:CI9)</f>
        <v>1244972.889264</v>
      </c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310"/>
      <c r="CJ10" s="459">
        <f>SUM(CJ8:CW8)</f>
        <v>407000</v>
      </c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310"/>
      <c r="CX10" s="459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  <c r="DN10" s="246">
        <f>DN9</f>
        <v>837972.89</v>
      </c>
      <c r="DO10" s="247"/>
      <c r="DP10" s="247"/>
      <c r="DQ10" s="247"/>
      <c r="DR10" s="247"/>
      <c r="DS10" s="247"/>
      <c r="DT10" s="247"/>
      <c r="DU10" s="247"/>
      <c r="DV10" s="247"/>
      <c r="DW10" s="247"/>
      <c r="DX10" s="248"/>
      <c r="DY10" s="263"/>
      <c r="DZ10" s="252"/>
      <c r="EA10" s="252"/>
      <c r="EB10" s="252"/>
      <c r="EC10" s="252"/>
      <c r="ED10" s="252"/>
      <c r="EE10" s="252"/>
      <c r="EF10" s="252"/>
      <c r="EG10" s="252"/>
      <c r="EH10" s="253"/>
    </row>
  </sheetData>
  <sheetProtection/>
  <mergeCells count="73">
    <mergeCell ref="DY9:EH9"/>
    <mergeCell ref="A9:F9"/>
    <mergeCell ref="G9:W9"/>
    <mergeCell ref="X9:AK9"/>
    <mergeCell ref="AL9:AX9"/>
    <mergeCell ref="AY9:BK9"/>
    <mergeCell ref="BL9:BW9"/>
    <mergeCell ref="BX3:CI4"/>
    <mergeCell ref="BL8:BW8"/>
    <mergeCell ref="A7:F7"/>
    <mergeCell ref="G7:W7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Y6:EH6"/>
    <mergeCell ref="X7:AK7"/>
    <mergeCell ref="AL7:AX7"/>
    <mergeCell ref="AY7:BK7"/>
    <mergeCell ref="CJ5:CW5"/>
    <mergeCell ref="BL7:BW7"/>
    <mergeCell ref="DY7:EH7"/>
    <mergeCell ref="BX6:CI6"/>
    <mergeCell ref="CJ6:CW6"/>
    <mergeCell ref="CX6:DM6"/>
    <mergeCell ref="DN6:DX6"/>
    <mergeCell ref="BX7:CI7"/>
    <mergeCell ref="CJ7:CW7"/>
    <mergeCell ref="CX7:DM7"/>
    <mergeCell ref="DN7:DX7"/>
    <mergeCell ref="A10:BW10"/>
    <mergeCell ref="BX10:CI10"/>
    <mergeCell ref="CJ10:CW10"/>
    <mergeCell ref="CX10:DM10"/>
    <mergeCell ref="DN10:DX10"/>
    <mergeCell ref="A8:F8"/>
    <mergeCell ref="G8:W8"/>
    <mergeCell ref="X8:AK8"/>
    <mergeCell ref="AL8:AX8"/>
    <mergeCell ref="AY8:BK8"/>
    <mergeCell ref="DY10:EH10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2"/>
  <sheetViews>
    <sheetView tabSelected="1" zoomScalePageLayoutView="0" workbookViewId="0" topLeftCell="A10">
      <selection activeCell="AQ54" sqref="AP54:AQ54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87" t="s">
        <v>519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</row>
    <row r="3" spans="1:106" ht="11.25" customHeight="1">
      <c r="A3" s="126" t="s">
        <v>3</v>
      </c>
      <c r="B3" s="126"/>
      <c r="C3" s="126"/>
      <c r="D3" s="126"/>
      <c r="E3" s="126"/>
      <c r="F3" s="126"/>
      <c r="G3" s="126"/>
      <c r="H3" s="127"/>
      <c r="I3" s="88" t="s">
        <v>35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132"/>
      <c r="CN3" s="78" t="s">
        <v>520</v>
      </c>
      <c r="CO3" s="126"/>
      <c r="CP3" s="126"/>
      <c r="CQ3" s="126"/>
      <c r="CR3" s="126"/>
      <c r="CS3" s="126"/>
      <c r="CT3" s="126"/>
      <c r="CU3" s="127"/>
      <c r="CV3" s="78" t="s">
        <v>521</v>
      </c>
      <c r="CW3" s="78" t="s">
        <v>522</v>
      </c>
      <c r="CX3" s="78" t="s">
        <v>523</v>
      </c>
      <c r="CY3" s="81" t="s">
        <v>379</v>
      </c>
      <c r="CZ3" s="82"/>
      <c r="DA3" s="82"/>
      <c r="DB3" s="83"/>
    </row>
    <row r="4" spans="1:106" ht="11.25" customHeight="1">
      <c r="A4" s="128"/>
      <c r="B4" s="128"/>
      <c r="C4" s="128"/>
      <c r="D4" s="128"/>
      <c r="E4" s="128"/>
      <c r="F4" s="128"/>
      <c r="G4" s="128"/>
      <c r="H4" s="12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133"/>
      <c r="CN4" s="79"/>
      <c r="CO4" s="128"/>
      <c r="CP4" s="128"/>
      <c r="CQ4" s="128"/>
      <c r="CR4" s="128"/>
      <c r="CS4" s="128"/>
      <c r="CT4" s="128"/>
      <c r="CU4" s="129"/>
      <c r="CV4" s="79"/>
      <c r="CW4" s="79"/>
      <c r="CX4" s="79"/>
      <c r="CY4" s="64" t="s">
        <v>380</v>
      </c>
      <c r="CZ4" s="64" t="s">
        <v>381</v>
      </c>
      <c r="DA4" s="64" t="s">
        <v>382</v>
      </c>
      <c r="DB4" s="84" t="s">
        <v>383</v>
      </c>
    </row>
    <row r="5" spans="1:106" ht="39" customHeight="1">
      <c r="A5" s="130"/>
      <c r="B5" s="130"/>
      <c r="C5" s="130"/>
      <c r="D5" s="130"/>
      <c r="E5" s="130"/>
      <c r="F5" s="130"/>
      <c r="G5" s="130"/>
      <c r="H5" s="131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134"/>
      <c r="CN5" s="80"/>
      <c r="CO5" s="130"/>
      <c r="CP5" s="130"/>
      <c r="CQ5" s="130"/>
      <c r="CR5" s="130"/>
      <c r="CS5" s="130"/>
      <c r="CT5" s="130"/>
      <c r="CU5" s="131"/>
      <c r="CV5" s="80"/>
      <c r="CW5" s="80"/>
      <c r="CX5" s="80"/>
      <c r="CY5" s="44" t="s">
        <v>524</v>
      </c>
      <c r="CZ5" s="65" t="s">
        <v>525</v>
      </c>
      <c r="DA5" s="65" t="s">
        <v>526</v>
      </c>
      <c r="DB5" s="85"/>
    </row>
    <row r="6" spans="1:106" ht="13.5" customHeight="1" thickBot="1">
      <c r="A6" s="121" t="s">
        <v>6</v>
      </c>
      <c r="B6" s="121"/>
      <c r="C6" s="121"/>
      <c r="D6" s="121"/>
      <c r="E6" s="121"/>
      <c r="F6" s="121"/>
      <c r="G6" s="121"/>
      <c r="H6" s="122"/>
      <c r="I6" s="121" t="s">
        <v>7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2"/>
      <c r="CN6" s="123" t="s">
        <v>8</v>
      </c>
      <c r="CO6" s="124"/>
      <c r="CP6" s="124"/>
      <c r="CQ6" s="124"/>
      <c r="CR6" s="124"/>
      <c r="CS6" s="124"/>
      <c r="CT6" s="124"/>
      <c r="CU6" s="125"/>
      <c r="CV6" s="66" t="s">
        <v>9</v>
      </c>
      <c r="CW6" s="66" t="s">
        <v>36</v>
      </c>
      <c r="CX6" s="66" t="s">
        <v>136</v>
      </c>
      <c r="CY6" s="66" t="s">
        <v>10</v>
      </c>
      <c r="CZ6" s="66" t="s">
        <v>13</v>
      </c>
      <c r="DA6" s="66" t="s">
        <v>387</v>
      </c>
      <c r="DB6" s="67" t="s">
        <v>70</v>
      </c>
    </row>
    <row r="7" spans="1:106" ht="12.75" customHeight="1">
      <c r="A7" s="109">
        <v>1</v>
      </c>
      <c r="B7" s="109"/>
      <c r="C7" s="109"/>
      <c r="D7" s="109"/>
      <c r="E7" s="109"/>
      <c r="F7" s="109"/>
      <c r="G7" s="109"/>
      <c r="H7" s="110"/>
      <c r="I7" s="111" t="s">
        <v>527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3" t="s">
        <v>528</v>
      </c>
      <c r="CO7" s="114"/>
      <c r="CP7" s="114"/>
      <c r="CQ7" s="114"/>
      <c r="CR7" s="114"/>
      <c r="CS7" s="114"/>
      <c r="CT7" s="114"/>
      <c r="CU7" s="115"/>
      <c r="CV7" s="50" t="s">
        <v>529</v>
      </c>
      <c r="CW7" s="50" t="s">
        <v>391</v>
      </c>
      <c r="CX7" s="50" t="s">
        <v>391</v>
      </c>
      <c r="CY7" s="51">
        <v>46811398.23</v>
      </c>
      <c r="CZ7" s="51">
        <v>44751124.65</v>
      </c>
      <c r="DA7" s="51">
        <v>44866124.65</v>
      </c>
      <c r="DB7" s="52"/>
    </row>
    <row r="8" spans="1:106" ht="24" customHeight="1">
      <c r="A8" s="116" t="s">
        <v>22</v>
      </c>
      <c r="B8" s="116"/>
      <c r="C8" s="116"/>
      <c r="D8" s="116"/>
      <c r="E8" s="116"/>
      <c r="F8" s="116"/>
      <c r="G8" s="116"/>
      <c r="H8" s="117"/>
      <c r="I8" s="118" t="s">
        <v>530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20" t="s">
        <v>531</v>
      </c>
      <c r="CO8" s="116"/>
      <c r="CP8" s="116"/>
      <c r="CQ8" s="116"/>
      <c r="CR8" s="116"/>
      <c r="CS8" s="116"/>
      <c r="CT8" s="116"/>
      <c r="CU8" s="117"/>
      <c r="CV8" s="54" t="s">
        <v>529</v>
      </c>
      <c r="CW8" s="54" t="s">
        <v>391</v>
      </c>
      <c r="CX8" s="54" t="s">
        <v>391</v>
      </c>
      <c r="CY8" s="55">
        <v>12282562.38</v>
      </c>
      <c r="CZ8" s="55"/>
      <c r="DA8" s="55"/>
      <c r="DB8" s="56"/>
    </row>
    <row r="9" spans="1:106" ht="24" customHeight="1">
      <c r="A9" s="116" t="s">
        <v>45</v>
      </c>
      <c r="B9" s="116"/>
      <c r="C9" s="116"/>
      <c r="D9" s="116"/>
      <c r="E9" s="116"/>
      <c r="F9" s="116"/>
      <c r="G9" s="116"/>
      <c r="H9" s="117"/>
      <c r="I9" s="118" t="s">
        <v>532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20" t="s">
        <v>533</v>
      </c>
      <c r="CO9" s="116"/>
      <c r="CP9" s="116"/>
      <c r="CQ9" s="116"/>
      <c r="CR9" s="116"/>
      <c r="CS9" s="116"/>
      <c r="CT9" s="116"/>
      <c r="CU9" s="117"/>
      <c r="CV9" s="54" t="s">
        <v>529</v>
      </c>
      <c r="CW9" s="54" t="s">
        <v>391</v>
      </c>
      <c r="CX9" s="54" t="s">
        <v>391</v>
      </c>
      <c r="CY9" s="55">
        <v>12282562.38</v>
      </c>
      <c r="CZ9" s="55"/>
      <c r="DA9" s="55"/>
      <c r="DB9" s="56"/>
    </row>
    <row r="10" spans="1:106" ht="24" customHeight="1">
      <c r="A10" s="116" t="s">
        <v>534</v>
      </c>
      <c r="B10" s="116"/>
      <c r="C10" s="116"/>
      <c r="D10" s="116"/>
      <c r="E10" s="116"/>
      <c r="F10" s="116"/>
      <c r="G10" s="116"/>
      <c r="H10" s="117"/>
      <c r="I10" s="118" t="s">
        <v>535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20" t="s">
        <v>536</v>
      </c>
      <c r="CO10" s="116"/>
      <c r="CP10" s="116"/>
      <c r="CQ10" s="116"/>
      <c r="CR10" s="116"/>
      <c r="CS10" s="116"/>
      <c r="CT10" s="116"/>
      <c r="CU10" s="117"/>
      <c r="CV10" s="54" t="s">
        <v>537</v>
      </c>
      <c r="CW10" s="54" t="s">
        <v>401</v>
      </c>
      <c r="CX10" s="54" t="s">
        <v>391</v>
      </c>
      <c r="CY10" s="55">
        <v>12282562.38</v>
      </c>
      <c r="CZ10" s="55"/>
      <c r="DA10" s="55"/>
      <c r="DB10" s="56"/>
    </row>
    <row r="11" spans="1:106" ht="24" customHeight="1">
      <c r="A11" s="116" t="s">
        <v>23</v>
      </c>
      <c r="B11" s="116"/>
      <c r="C11" s="116"/>
      <c r="D11" s="116"/>
      <c r="E11" s="116"/>
      <c r="F11" s="116"/>
      <c r="G11" s="116"/>
      <c r="H11" s="117"/>
      <c r="I11" s="118" t="s">
        <v>538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20" t="s">
        <v>539</v>
      </c>
      <c r="CO11" s="116"/>
      <c r="CP11" s="116"/>
      <c r="CQ11" s="116"/>
      <c r="CR11" s="116"/>
      <c r="CS11" s="116"/>
      <c r="CT11" s="116"/>
      <c r="CU11" s="117"/>
      <c r="CV11" s="54" t="s">
        <v>529</v>
      </c>
      <c r="CW11" s="54" t="s">
        <v>391</v>
      </c>
      <c r="CX11" s="54" t="s">
        <v>391</v>
      </c>
      <c r="CY11" s="55">
        <v>34528835.85</v>
      </c>
      <c r="CZ11" s="55">
        <v>44751124.65</v>
      </c>
      <c r="DA11" s="55">
        <v>44866124.65</v>
      </c>
      <c r="DB11" s="56"/>
    </row>
    <row r="12" spans="1:106" ht="24" customHeight="1">
      <c r="A12" s="116" t="s">
        <v>116</v>
      </c>
      <c r="B12" s="116"/>
      <c r="C12" s="116"/>
      <c r="D12" s="116"/>
      <c r="E12" s="116"/>
      <c r="F12" s="116"/>
      <c r="G12" s="116"/>
      <c r="H12" s="117"/>
      <c r="I12" s="118" t="s">
        <v>540</v>
      </c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20" t="s">
        <v>541</v>
      </c>
      <c r="CO12" s="116"/>
      <c r="CP12" s="116"/>
      <c r="CQ12" s="116"/>
      <c r="CR12" s="116"/>
      <c r="CS12" s="116"/>
      <c r="CT12" s="116"/>
      <c r="CU12" s="117"/>
      <c r="CV12" s="54" t="s">
        <v>529</v>
      </c>
      <c r="CW12" s="54" t="s">
        <v>391</v>
      </c>
      <c r="CX12" s="54" t="s">
        <v>391</v>
      </c>
      <c r="CY12" s="55">
        <v>19927721.05</v>
      </c>
      <c r="CZ12" s="55">
        <v>30278000</v>
      </c>
      <c r="DA12" s="55">
        <v>30278000</v>
      </c>
      <c r="DB12" s="56"/>
    </row>
    <row r="13" spans="1:106" ht="24" customHeight="1">
      <c r="A13" s="116" t="s">
        <v>542</v>
      </c>
      <c r="B13" s="116"/>
      <c r="C13" s="116"/>
      <c r="D13" s="116"/>
      <c r="E13" s="116"/>
      <c r="F13" s="116"/>
      <c r="G13" s="116"/>
      <c r="H13" s="117"/>
      <c r="I13" s="118" t="s">
        <v>543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20" t="s">
        <v>544</v>
      </c>
      <c r="CO13" s="116"/>
      <c r="CP13" s="116"/>
      <c r="CQ13" s="116"/>
      <c r="CR13" s="116"/>
      <c r="CS13" s="116"/>
      <c r="CT13" s="116"/>
      <c r="CU13" s="117"/>
      <c r="CV13" s="54" t="s">
        <v>545</v>
      </c>
      <c r="CW13" s="54" t="s">
        <v>391</v>
      </c>
      <c r="CX13" s="54" t="s">
        <v>391</v>
      </c>
      <c r="CY13" s="55">
        <v>19927721.05</v>
      </c>
      <c r="CZ13" s="55">
        <v>30278000</v>
      </c>
      <c r="DA13" s="55">
        <v>30278000</v>
      </c>
      <c r="DB13" s="56"/>
    </row>
    <row r="14" spans="1:106" ht="24" customHeight="1">
      <c r="A14" s="116" t="s">
        <v>546</v>
      </c>
      <c r="B14" s="116"/>
      <c r="C14" s="116"/>
      <c r="D14" s="116"/>
      <c r="E14" s="116"/>
      <c r="F14" s="116"/>
      <c r="G14" s="116"/>
      <c r="H14" s="117"/>
      <c r="I14" s="118" t="s">
        <v>547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20" t="s">
        <v>548</v>
      </c>
      <c r="CO14" s="116"/>
      <c r="CP14" s="116"/>
      <c r="CQ14" s="116"/>
      <c r="CR14" s="116"/>
      <c r="CS14" s="116"/>
      <c r="CT14" s="116"/>
      <c r="CU14" s="117"/>
      <c r="CV14" s="54" t="s">
        <v>529</v>
      </c>
      <c r="CW14" s="54" t="s">
        <v>391</v>
      </c>
      <c r="CX14" s="54" t="s">
        <v>391</v>
      </c>
      <c r="CY14" s="55">
        <v>5259000</v>
      </c>
      <c r="CZ14" s="55">
        <v>6121100</v>
      </c>
      <c r="DA14" s="55">
        <v>6236100</v>
      </c>
      <c r="DB14" s="56"/>
    </row>
    <row r="15" spans="1:106" ht="24" customHeight="1">
      <c r="A15" s="116" t="s">
        <v>549</v>
      </c>
      <c r="B15" s="116"/>
      <c r="C15" s="116"/>
      <c r="D15" s="116"/>
      <c r="E15" s="116"/>
      <c r="F15" s="116"/>
      <c r="G15" s="116"/>
      <c r="H15" s="117"/>
      <c r="I15" s="118" t="s">
        <v>543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20" t="s">
        <v>550</v>
      </c>
      <c r="CO15" s="116"/>
      <c r="CP15" s="116"/>
      <c r="CQ15" s="116"/>
      <c r="CR15" s="116"/>
      <c r="CS15" s="116"/>
      <c r="CT15" s="116"/>
      <c r="CU15" s="117"/>
      <c r="CV15" s="54" t="s">
        <v>529</v>
      </c>
      <c r="CW15" s="54" t="s">
        <v>391</v>
      </c>
      <c r="CX15" s="54" t="s">
        <v>391</v>
      </c>
      <c r="CY15" s="55">
        <v>5259000</v>
      </c>
      <c r="CZ15" s="55">
        <v>6121100</v>
      </c>
      <c r="DA15" s="55">
        <v>6236100</v>
      </c>
      <c r="DB15" s="56"/>
    </row>
    <row r="16" spans="1:106" ht="24" customHeight="1">
      <c r="A16" s="116" t="s">
        <v>551</v>
      </c>
      <c r="B16" s="116"/>
      <c r="C16" s="116"/>
      <c r="D16" s="116"/>
      <c r="E16" s="116"/>
      <c r="F16" s="116"/>
      <c r="G16" s="116"/>
      <c r="H16" s="117"/>
      <c r="I16" s="118" t="s">
        <v>552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20" t="s">
        <v>553</v>
      </c>
      <c r="CO16" s="116"/>
      <c r="CP16" s="116"/>
      <c r="CQ16" s="116"/>
      <c r="CR16" s="116"/>
      <c r="CS16" s="116"/>
      <c r="CT16" s="116"/>
      <c r="CU16" s="117"/>
      <c r="CV16" s="54" t="s">
        <v>545</v>
      </c>
      <c r="CW16" s="54" t="s">
        <v>401</v>
      </c>
      <c r="CX16" s="54" t="s">
        <v>391</v>
      </c>
      <c r="CY16" s="55">
        <v>5259000</v>
      </c>
      <c r="CZ16" s="55">
        <v>6121100</v>
      </c>
      <c r="DA16" s="55">
        <v>6236100</v>
      </c>
      <c r="DB16" s="56"/>
    </row>
    <row r="17" spans="1:106" ht="24" customHeight="1">
      <c r="A17" s="116" t="s">
        <v>554</v>
      </c>
      <c r="B17" s="116"/>
      <c r="C17" s="116"/>
      <c r="D17" s="116"/>
      <c r="E17" s="116"/>
      <c r="F17" s="116"/>
      <c r="G17" s="116"/>
      <c r="H17" s="117"/>
      <c r="I17" s="118" t="s">
        <v>555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20" t="s">
        <v>556</v>
      </c>
      <c r="CO17" s="116"/>
      <c r="CP17" s="116"/>
      <c r="CQ17" s="116"/>
      <c r="CR17" s="116"/>
      <c r="CS17" s="116"/>
      <c r="CT17" s="116"/>
      <c r="CU17" s="117"/>
      <c r="CV17" s="54" t="s">
        <v>529</v>
      </c>
      <c r="CW17" s="54" t="s">
        <v>391</v>
      </c>
      <c r="CX17" s="54" t="s">
        <v>391</v>
      </c>
      <c r="CY17" s="55">
        <v>9342114.8</v>
      </c>
      <c r="CZ17" s="55">
        <v>8352024.65</v>
      </c>
      <c r="DA17" s="55">
        <v>8352024.65</v>
      </c>
      <c r="DB17" s="56"/>
    </row>
    <row r="18" spans="1:106" ht="24" customHeight="1">
      <c r="A18" s="116" t="s">
        <v>557</v>
      </c>
      <c r="B18" s="116"/>
      <c r="C18" s="116"/>
      <c r="D18" s="116"/>
      <c r="E18" s="116"/>
      <c r="F18" s="116"/>
      <c r="G18" s="116"/>
      <c r="H18" s="117"/>
      <c r="I18" s="118" t="s">
        <v>543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20" t="s">
        <v>558</v>
      </c>
      <c r="CO18" s="116"/>
      <c r="CP18" s="116"/>
      <c r="CQ18" s="116"/>
      <c r="CR18" s="116"/>
      <c r="CS18" s="116"/>
      <c r="CT18" s="116"/>
      <c r="CU18" s="117"/>
      <c r="CV18" s="54" t="s">
        <v>529</v>
      </c>
      <c r="CW18" s="54" t="s">
        <v>391</v>
      </c>
      <c r="CX18" s="54" t="s">
        <v>391</v>
      </c>
      <c r="CY18" s="55">
        <v>9342114.8</v>
      </c>
      <c r="CZ18" s="55">
        <v>8352024.65</v>
      </c>
      <c r="DA18" s="55">
        <v>8352024.65</v>
      </c>
      <c r="DB18" s="56"/>
    </row>
    <row r="19" spans="1:106" ht="24" customHeight="1" thickBot="1">
      <c r="A19" s="116" t="s">
        <v>559</v>
      </c>
      <c r="B19" s="116"/>
      <c r="C19" s="116"/>
      <c r="D19" s="116"/>
      <c r="E19" s="116"/>
      <c r="F19" s="116"/>
      <c r="G19" s="116"/>
      <c r="H19" s="117"/>
      <c r="I19" s="118" t="s">
        <v>552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20" t="s">
        <v>560</v>
      </c>
      <c r="CO19" s="116"/>
      <c r="CP19" s="116"/>
      <c r="CQ19" s="116"/>
      <c r="CR19" s="116"/>
      <c r="CS19" s="116"/>
      <c r="CT19" s="116"/>
      <c r="CU19" s="117"/>
      <c r="CV19" s="54" t="s">
        <v>545</v>
      </c>
      <c r="CW19" s="54" t="s">
        <v>401</v>
      </c>
      <c r="CX19" s="54" t="s">
        <v>391</v>
      </c>
      <c r="CY19" s="55">
        <v>9342114.8</v>
      </c>
      <c r="CZ19" s="55">
        <v>8352024.65</v>
      </c>
      <c r="DA19" s="55">
        <v>8352024.65</v>
      </c>
      <c r="DB19" s="56"/>
    </row>
    <row r="20" spans="1:106" ht="12.75" customHeight="1">
      <c r="A20" s="109">
        <v>2</v>
      </c>
      <c r="B20" s="109"/>
      <c r="C20" s="109"/>
      <c r="D20" s="109"/>
      <c r="E20" s="109"/>
      <c r="F20" s="109"/>
      <c r="G20" s="109"/>
      <c r="H20" s="110"/>
      <c r="I20" s="111" t="s">
        <v>561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3" t="s">
        <v>562</v>
      </c>
      <c r="CO20" s="114"/>
      <c r="CP20" s="114"/>
      <c r="CQ20" s="114"/>
      <c r="CR20" s="114"/>
      <c r="CS20" s="114"/>
      <c r="CT20" s="114"/>
      <c r="CU20" s="115"/>
      <c r="CV20" s="50" t="s">
        <v>529</v>
      </c>
      <c r="CW20" s="50" t="s">
        <v>391</v>
      </c>
      <c r="CX20" s="50" t="s">
        <v>391</v>
      </c>
      <c r="CY20" s="51">
        <v>34528835.85</v>
      </c>
      <c r="CZ20" s="51">
        <v>44751124.65</v>
      </c>
      <c r="DA20" s="51">
        <v>44866124.65</v>
      </c>
      <c r="DB20" s="52"/>
    </row>
    <row r="21" spans="1:106" ht="24" customHeight="1" thickBot="1">
      <c r="A21" s="116" t="s">
        <v>25</v>
      </c>
      <c r="B21" s="116"/>
      <c r="C21" s="116"/>
      <c r="D21" s="116"/>
      <c r="E21" s="116"/>
      <c r="F21" s="116"/>
      <c r="G21" s="116"/>
      <c r="H21" s="117"/>
      <c r="I21" s="118" t="s">
        <v>563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20" t="s">
        <v>564</v>
      </c>
      <c r="CO21" s="116"/>
      <c r="CP21" s="116"/>
      <c r="CQ21" s="116"/>
      <c r="CR21" s="116"/>
      <c r="CS21" s="116"/>
      <c r="CT21" s="116"/>
      <c r="CU21" s="117"/>
      <c r="CV21" s="54" t="s">
        <v>545</v>
      </c>
      <c r="CW21" s="54" t="s">
        <v>391</v>
      </c>
      <c r="CX21" s="54" t="s">
        <v>391</v>
      </c>
      <c r="CY21" s="55">
        <v>34528835.85</v>
      </c>
      <c r="CZ21" s="55">
        <v>44751124.65</v>
      </c>
      <c r="DA21" s="55">
        <v>44866124.65</v>
      </c>
      <c r="DB21" s="56"/>
    </row>
    <row r="22" spans="1:106" ht="12.75" customHeight="1">
      <c r="A22" s="109">
        <v>3</v>
      </c>
      <c r="B22" s="109"/>
      <c r="C22" s="109"/>
      <c r="D22" s="109"/>
      <c r="E22" s="109"/>
      <c r="F22" s="109"/>
      <c r="G22" s="109"/>
      <c r="H22" s="110"/>
      <c r="I22" s="111" t="s">
        <v>565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3" t="s">
        <v>566</v>
      </c>
      <c r="CO22" s="114"/>
      <c r="CP22" s="114"/>
      <c r="CQ22" s="114"/>
      <c r="CR22" s="114"/>
      <c r="CS22" s="114"/>
      <c r="CT22" s="114"/>
      <c r="CU22" s="115"/>
      <c r="CV22" s="50" t="s">
        <v>529</v>
      </c>
      <c r="CW22" s="50" t="s">
        <v>391</v>
      </c>
      <c r="CX22" s="50" t="s">
        <v>391</v>
      </c>
      <c r="CY22" s="51"/>
      <c r="CZ22" s="51"/>
      <c r="DA22" s="51"/>
      <c r="DB22" s="52"/>
    </row>
    <row r="24" spans="9:105" ht="12.75" customHeight="1">
      <c r="I24" s="40" t="s">
        <v>567</v>
      </c>
      <c r="CU24" s="487" t="s">
        <v>518</v>
      </c>
      <c r="CV24" s="487"/>
      <c r="CW24" s="487"/>
      <c r="CX24" s="487"/>
      <c r="CY24" s="487"/>
      <c r="CZ24" s="487"/>
      <c r="DA24" s="487"/>
    </row>
    <row r="25" spans="9:105" ht="13.5" customHeight="1">
      <c r="I25" s="40" t="s">
        <v>568</v>
      </c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U25" s="487" t="s">
        <v>581</v>
      </c>
      <c r="CV25" s="487"/>
      <c r="CW25" s="487"/>
      <c r="CX25" s="487"/>
      <c r="CY25" s="487"/>
      <c r="CZ25" s="487"/>
      <c r="DA25" s="487"/>
    </row>
    <row r="26" spans="43:105" ht="7.5" customHeight="1">
      <c r="AQ26" s="105" t="s">
        <v>569</v>
      </c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K26" s="105" t="s">
        <v>570</v>
      </c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Y26" s="105" t="s">
        <v>343</v>
      </c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U26" s="487" t="s">
        <v>582</v>
      </c>
      <c r="CV26" s="487"/>
      <c r="CW26" s="487"/>
      <c r="CX26" s="487"/>
      <c r="CY26" s="487"/>
      <c r="CZ26" s="487"/>
      <c r="DA26" s="487"/>
    </row>
    <row r="27" spans="43:105" ht="6.75" customHeight="1"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U27" s="487"/>
      <c r="CV27" s="487"/>
      <c r="CW27" s="487"/>
      <c r="CX27" s="487"/>
      <c r="CY27" s="487"/>
      <c r="CZ27" s="487"/>
      <c r="DA27" s="487"/>
    </row>
    <row r="28" spans="9:105" ht="13.5" customHeight="1">
      <c r="I28" s="40" t="s">
        <v>571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U28" s="487" t="s">
        <v>584</v>
      </c>
      <c r="CV28" s="487"/>
      <c r="CW28" s="487"/>
      <c r="CX28" s="487"/>
      <c r="CY28" s="487"/>
      <c r="CZ28" s="487"/>
      <c r="DA28" s="487"/>
    </row>
    <row r="29" spans="39:105" ht="12.75" customHeight="1">
      <c r="AM29" s="105" t="s">
        <v>569</v>
      </c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G29" s="105" t="s">
        <v>572</v>
      </c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CA29" s="105" t="s">
        <v>573</v>
      </c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U29" s="487" t="s">
        <v>585</v>
      </c>
      <c r="CV29" s="487"/>
      <c r="CW29" s="487"/>
      <c r="CX29" s="487"/>
      <c r="CY29" s="487"/>
      <c r="CZ29" s="487"/>
      <c r="DA29" s="487"/>
    </row>
    <row r="30" spans="39:105" ht="3" customHeight="1"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U30" s="487"/>
      <c r="CV30" s="487"/>
      <c r="CW30" s="487"/>
      <c r="CX30" s="487"/>
      <c r="CY30" s="487"/>
      <c r="CZ30" s="487"/>
      <c r="DA30" s="487"/>
    </row>
    <row r="31" spans="9:38" ht="12.75" customHeight="1">
      <c r="I31" s="97" t="s">
        <v>574</v>
      </c>
      <c r="J31" s="97"/>
      <c r="K31" s="98" t="s">
        <v>575</v>
      </c>
      <c r="L31" s="98"/>
      <c r="M31" s="98"/>
      <c r="N31" s="99" t="s">
        <v>574</v>
      </c>
      <c r="O31" s="99"/>
      <c r="Q31" s="98" t="s">
        <v>576</v>
      </c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38"/>
      <c r="AG31" s="107" t="s">
        <v>545</v>
      </c>
      <c r="AH31" s="108"/>
      <c r="AI31" s="108"/>
      <c r="AJ31" s="108"/>
      <c r="AK31" s="108"/>
      <c r="AL31" s="40" t="s">
        <v>577</v>
      </c>
    </row>
    <row r="32" ht="10.5" customHeight="1" thickBot="1"/>
    <row r="33" spans="1:91" ht="3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70"/>
    </row>
    <row r="34" spans="1:105" ht="15" customHeight="1">
      <c r="A34" s="71" t="s">
        <v>578</v>
      </c>
      <c r="CM34" s="72"/>
      <c r="CU34" s="487" t="s">
        <v>518</v>
      </c>
      <c r="CV34" s="487"/>
      <c r="CW34" s="487"/>
      <c r="CX34" s="487"/>
      <c r="CY34" s="487"/>
      <c r="CZ34" s="487"/>
      <c r="DA34" s="487"/>
    </row>
    <row r="35" spans="1:105" ht="14.2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3"/>
      <c r="CU35" s="487" t="s">
        <v>587</v>
      </c>
      <c r="CV35" s="487"/>
      <c r="CW35" s="487"/>
      <c r="CX35" s="487"/>
      <c r="CY35" s="487"/>
      <c r="CZ35" s="487"/>
      <c r="DA35" s="487"/>
    </row>
    <row r="36" spans="1:105" ht="7.5" customHeight="1">
      <c r="A36" s="104" t="s">
        <v>579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6"/>
      <c r="CU36" s="487" t="s">
        <v>588</v>
      </c>
      <c r="CV36" s="487"/>
      <c r="CW36" s="487"/>
      <c r="CX36" s="487"/>
      <c r="CY36" s="487"/>
      <c r="CZ36" s="487"/>
      <c r="DA36" s="487"/>
    </row>
    <row r="37" spans="1:105" ht="6" customHeight="1">
      <c r="A37" s="73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74"/>
      <c r="CU37" s="487"/>
      <c r="CV37" s="487"/>
      <c r="CW37" s="487"/>
      <c r="CX37" s="487"/>
      <c r="CY37" s="487"/>
      <c r="CZ37" s="487"/>
      <c r="DA37" s="487"/>
    </row>
    <row r="38" spans="1:105" ht="12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3"/>
      <c r="CU38" s="487" t="s">
        <v>589</v>
      </c>
      <c r="CV38" s="487"/>
      <c r="CW38" s="487"/>
      <c r="CX38" s="487"/>
      <c r="CY38" s="487"/>
      <c r="CZ38" s="487"/>
      <c r="DA38" s="487"/>
    </row>
    <row r="39" spans="1:105" ht="13.5" customHeight="1">
      <c r="A39" s="104" t="s">
        <v>570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AH39" s="105" t="s">
        <v>343</v>
      </c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6"/>
      <c r="CU39" s="487" t="s">
        <v>590</v>
      </c>
      <c r="CV39" s="487"/>
      <c r="CW39" s="487"/>
      <c r="CX39" s="487"/>
      <c r="CY39" s="487"/>
      <c r="CZ39" s="487"/>
      <c r="DA39" s="487"/>
    </row>
    <row r="40" spans="1:91" ht="15" customHeight="1">
      <c r="A40" s="71"/>
      <c r="CM40" s="72"/>
    </row>
    <row r="41" spans="1:91" ht="9.75" customHeight="1">
      <c r="A41" s="96" t="s">
        <v>574</v>
      </c>
      <c r="B41" s="97"/>
      <c r="C41" s="98"/>
      <c r="D41" s="98"/>
      <c r="E41" s="98"/>
      <c r="F41" s="99" t="s">
        <v>574</v>
      </c>
      <c r="G41" s="99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7">
        <v>20</v>
      </c>
      <c r="Y41" s="97"/>
      <c r="Z41" s="97"/>
      <c r="AA41" s="100"/>
      <c r="AB41" s="100"/>
      <c r="AC41" s="100"/>
      <c r="AD41" s="40" t="s">
        <v>577</v>
      </c>
      <c r="CM41" s="72"/>
    </row>
    <row r="42" spans="1:91" ht="3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</row>
  </sheetData>
  <sheetProtection/>
  <mergeCells count="99">
    <mergeCell ref="CU38:DA38"/>
    <mergeCell ref="CU39:DA39"/>
    <mergeCell ref="CU26:DA27"/>
    <mergeCell ref="CU28:DA28"/>
    <mergeCell ref="CU29:DA30"/>
    <mergeCell ref="CU34:DA34"/>
    <mergeCell ref="CU35:DA35"/>
    <mergeCell ref="CU36:DA3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Q25:BH25"/>
    <mergeCell ref="BK25:BV25"/>
    <mergeCell ref="BY25:CR25"/>
    <mergeCell ref="CU24:DA24"/>
    <mergeCell ref="CU25:DA25"/>
    <mergeCell ref="AQ26:BH26"/>
    <mergeCell ref="BK26:BV26"/>
    <mergeCell ref="BY26:CR26"/>
    <mergeCell ref="AM28:BD28"/>
    <mergeCell ref="BG28:BX28"/>
    <mergeCell ref="CA28:CR28"/>
    <mergeCell ref="AM29:BD29"/>
    <mergeCell ref="BG29:BX29"/>
    <mergeCell ref="CA29:CR29"/>
    <mergeCell ref="I31:J31"/>
    <mergeCell ref="K31:M31"/>
    <mergeCell ref="N31:O31"/>
    <mergeCell ref="Q31:AE31"/>
    <mergeCell ref="AG31:AK31"/>
    <mergeCell ref="A35:CM35"/>
    <mergeCell ref="A36:CM36"/>
    <mergeCell ref="A38:Y38"/>
    <mergeCell ref="AH38:CM38"/>
    <mergeCell ref="A39:Y39"/>
    <mergeCell ref="AH39:CM39"/>
    <mergeCell ref="A41:B41"/>
    <mergeCell ref="C41:E41"/>
    <mergeCell ref="F41:G41"/>
    <mergeCell ref="I41:W41"/>
    <mergeCell ref="X41:Z41"/>
    <mergeCell ref="AA41:AC41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6"/>
  <sheetViews>
    <sheetView zoomScaleSheetLayoutView="100" zoomScalePageLayoutView="0" workbookViewId="0" topLeftCell="A31">
      <selection activeCell="BS118" sqref="BS11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96" width="0.875" style="16" customWidth="1"/>
    <col min="197" max="197" width="10.875" style="16" customWidth="1"/>
    <col min="198" max="16384" width="0.875" style="16" customWidth="1"/>
  </cols>
  <sheetData>
    <row r="1" spans="168:187" s="17" customFormat="1" ht="14.25" customHeight="1">
      <c r="FL1" s="198" t="s">
        <v>245</v>
      </c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</row>
    <row r="2" spans="155:187" ht="14.25" customHeight="1">
      <c r="EY2" s="198" t="s">
        <v>280</v>
      </c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</row>
    <row r="4" spans="1:187" ht="12.75" customHeight="1">
      <c r="A4" s="225" t="s">
        <v>118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</row>
    <row r="5" spans="1:187" ht="12.75" customHeight="1">
      <c r="A5" s="191" t="s">
        <v>154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</row>
    <row r="6" spans="1:187" ht="12.75" customHeight="1">
      <c r="A6" s="184" t="s">
        <v>142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</row>
    <row r="8" spans="1:187" ht="23.25" customHeight="1">
      <c r="A8" s="165" t="s">
        <v>119</v>
      </c>
      <c r="B8" s="166"/>
      <c r="C8" s="166"/>
      <c r="D8" s="166"/>
      <c r="E8" s="167"/>
      <c r="F8" s="192" t="s">
        <v>153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6"/>
      <c r="AR8" s="165" t="s">
        <v>168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5" t="s">
        <v>144</v>
      </c>
      <c r="BE8" s="166"/>
      <c r="BF8" s="166"/>
      <c r="BG8" s="166"/>
      <c r="BH8" s="166"/>
      <c r="BI8" s="166"/>
      <c r="BJ8" s="166"/>
      <c r="BK8" s="166"/>
      <c r="BL8" s="166"/>
      <c r="BM8" s="167"/>
      <c r="BN8" s="165" t="s">
        <v>145</v>
      </c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7"/>
      <c r="CD8" s="165" t="s">
        <v>120</v>
      </c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5" t="s">
        <v>121</v>
      </c>
      <c r="CR8" s="186"/>
      <c r="CS8" s="186"/>
      <c r="CT8" s="186"/>
      <c r="CU8" s="186"/>
      <c r="CV8" s="186"/>
      <c r="CW8" s="186"/>
      <c r="CX8" s="186"/>
      <c r="CY8" s="166"/>
      <c r="CZ8" s="166"/>
      <c r="DA8" s="166"/>
      <c r="DB8" s="153" t="s">
        <v>170</v>
      </c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165" t="s">
        <v>164</v>
      </c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7"/>
      <c r="ED8" s="213" t="s">
        <v>147</v>
      </c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6"/>
    </row>
    <row r="9" spans="1:187" ht="62.25" customHeight="1">
      <c r="A9" s="168"/>
      <c r="B9" s="169"/>
      <c r="C9" s="169"/>
      <c r="D9" s="169"/>
      <c r="E9" s="170"/>
      <c r="F9" s="207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9"/>
      <c r="AR9" s="168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168"/>
      <c r="BE9" s="169"/>
      <c r="BF9" s="169"/>
      <c r="BG9" s="169"/>
      <c r="BH9" s="169"/>
      <c r="BI9" s="169"/>
      <c r="BJ9" s="169"/>
      <c r="BK9" s="169"/>
      <c r="BL9" s="169"/>
      <c r="BM9" s="170"/>
      <c r="BN9" s="168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70"/>
      <c r="CD9" s="168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88"/>
      <c r="CR9" s="189"/>
      <c r="CS9" s="189"/>
      <c r="CT9" s="189"/>
      <c r="CU9" s="189"/>
      <c r="CV9" s="189"/>
      <c r="CW9" s="189"/>
      <c r="CX9" s="189"/>
      <c r="CY9" s="169"/>
      <c r="CZ9" s="169"/>
      <c r="DA9" s="169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168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70"/>
      <c r="ED9" s="141" t="s">
        <v>180</v>
      </c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41" t="s">
        <v>248</v>
      </c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3"/>
      <c r="FL9" s="142" t="s">
        <v>148</v>
      </c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3"/>
    </row>
    <row r="10" spans="1:187" ht="12" customHeight="1">
      <c r="A10" s="153">
        <v>1</v>
      </c>
      <c r="B10" s="153"/>
      <c r="C10" s="153"/>
      <c r="D10" s="153"/>
      <c r="E10" s="153"/>
      <c r="F10" s="141">
        <v>2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1">
        <v>3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1">
        <v>4</v>
      </c>
      <c r="BE10" s="142"/>
      <c r="BF10" s="142"/>
      <c r="BG10" s="142"/>
      <c r="BH10" s="142"/>
      <c r="BI10" s="142"/>
      <c r="BJ10" s="142"/>
      <c r="BK10" s="142"/>
      <c r="BL10" s="142"/>
      <c r="BM10" s="143"/>
      <c r="BN10" s="141">
        <v>5</v>
      </c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3"/>
      <c r="CD10" s="141">
        <v>6</v>
      </c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53">
        <v>7</v>
      </c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42">
        <v>8</v>
      </c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3"/>
      <c r="DN10" s="141">
        <v>9</v>
      </c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3"/>
      <c r="ED10" s="141">
        <v>10</v>
      </c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1">
        <v>11</v>
      </c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3"/>
      <c r="FL10" s="142">
        <v>12</v>
      </c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3"/>
    </row>
    <row r="11" spans="1:187" ht="34.5" customHeight="1">
      <c r="A11" s="153">
        <v>1</v>
      </c>
      <c r="B11" s="153"/>
      <c r="C11" s="153"/>
      <c r="D11" s="153"/>
      <c r="E11" s="153"/>
      <c r="F11" s="161" t="s">
        <v>143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41">
        <v>121</v>
      </c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41"/>
      <c r="BE11" s="156"/>
      <c r="BF11" s="156"/>
      <c r="BG11" s="156"/>
      <c r="BH11" s="156"/>
      <c r="BI11" s="156"/>
      <c r="BJ11" s="156"/>
      <c r="BK11" s="156"/>
      <c r="BL11" s="156"/>
      <c r="BM11" s="157"/>
      <c r="BN11" s="141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56"/>
      <c r="CB11" s="156"/>
      <c r="CC11" s="157"/>
      <c r="CD11" s="141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4">
        <f>DB17</f>
        <v>46049.770000000004</v>
      </c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5"/>
      <c r="DN11" s="164">
        <f>+DN13+DN14</f>
        <v>7644.06</v>
      </c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9"/>
      <c r="ED11" s="164">
        <f>DB11-DN11</f>
        <v>38405.71000000001</v>
      </c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72">
        <f>ED11/DN11*100</f>
        <v>502.4255434939025</v>
      </c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4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7"/>
    </row>
    <row r="12" spans="1:187" ht="17.25" customHeight="1">
      <c r="A12" s="153">
        <v>2</v>
      </c>
      <c r="B12" s="153"/>
      <c r="C12" s="153"/>
      <c r="D12" s="153"/>
      <c r="E12" s="153"/>
      <c r="F12" s="161" t="s">
        <v>146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41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41"/>
      <c r="BE12" s="156"/>
      <c r="BF12" s="156"/>
      <c r="BG12" s="156"/>
      <c r="BH12" s="156"/>
      <c r="BI12" s="156"/>
      <c r="BJ12" s="156"/>
      <c r="BK12" s="156"/>
      <c r="BL12" s="156"/>
      <c r="BM12" s="157"/>
      <c r="BN12" s="141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56"/>
      <c r="CB12" s="156"/>
      <c r="CC12" s="157"/>
      <c r="CD12" s="141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5"/>
      <c r="DN12" s="164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9"/>
      <c r="ED12" s="141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72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4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7"/>
    </row>
    <row r="13" spans="1:187" ht="42.75" customHeight="1">
      <c r="A13" s="153">
        <v>3</v>
      </c>
      <c r="B13" s="153"/>
      <c r="C13" s="153"/>
      <c r="D13" s="153"/>
      <c r="E13" s="153"/>
      <c r="F13" s="161" t="s">
        <v>276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41">
        <v>121</v>
      </c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41"/>
      <c r="BE13" s="156"/>
      <c r="BF13" s="156"/>
      <c r="BG13" s="156"/>
      <c r="BH13" s="156"/>
      <c r="BI13" s="156"/>
      <c r="BJ13" s="156"/>
      <c r="BK13" s="156"/>
      <c r="BL13" s="156"/>
      <c r="BM13" s="157"/>
      <c r="BN13" s="141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56"/>
      <c r="CB13" s="156"/>
      <c r="CC13" s="157"/>
      <c r="CD13" s="164">
        <f>DB13/CQ13</f>
        <v>37.1325</v>
      </c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53">
        <v>48</v>
      </c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4">
        <v>1782.36</v>
      </c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5"/>
      <c r="DN13" s="164">
        <v>4595.76</v>
      </c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9"/>
      <c r="ED13" s="164">
        <f>DB13-DN13</f>
        <v>-2813.4000000000005</v>
      </c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72">
        <f>ED13/DN13*100</f>
        <v>-61.21729594234687</v>
      </c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4"/>
      <c r="FL13" s="144" t="s">
        <v>272</v>
      </c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6"/>
    </row>
    <row r="14" spans="1:187" ht="39" customHeight="1">
      <c r="A14" s="153">
        <v>4</v>
      </c>
      <c r="B14" s="153"/>
      <c r="C14" s="153"/>
      <c r="D14" s="153"/>
      <c r="E14" s="153"/>
      <c r="F14" s="161" t="s">
        <v>277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41">
        <v>121</v>
      </c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41"/>
      <c r="BE14" s="156"/>
      <c r="BF14" s="156"/>
      <c r="BG14" s="156"/>
      <c r="BH14" s="156"/>
      <c r="BI14" s="156"/>
      <c r="BJ14" s="156"/>
      <c r="BK14" s="156"/>
      <c r="BL14" s="156"/>
      <c r="BM14" s="157"/>
      <c r="BN14" s="141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56"/>
      <c r="CB14" s="156"/>
      <c r="CC14" s="157"/>
      <c r="CD14" s="164">
        <f>DB14/CQ14</f>
        <v>42.427893488004216</v>
      </c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53">
        <v>151.72</v>
      </c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4">
        <v>6437.16</v>
      </c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5"/>
      <c r="DN14" s="164">
        <v>3048.3</v>
      </c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9"/>
      <c r="ED14" s="164">
        <f>DB14-DN14</f>
        <v>3388.8599999999997</v>
      </c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72">
        <f>ED14/DN14*100</f>
        <v>111.17212872748743</v>
      </c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4"/>
      <c r="FL14" s="147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9"/>
    </row>
    <row r="15" spans="1:187" ht="34.5" customHeight="1">
      <c r="A15" s="153">
        <v>5</v>
      </c>
      <c r="B15" s="153"/>
      <c r="C15" s="153"/>
      <c r="D15" s="153"/>
      <c r="E15" s="153"/>
      <c r="F15" s="161" t="s">
        <v>275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141">
        <v>121</v>
      </c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3"/>
      <c r="BD15" s="141"/>
      <c r="BE15" s="142"/>
      <c r="BF15" s="142"/>
      <c r="BG15" s="142"/>
      <c r="BH15" s="142"/>
      <c r="BI15" s="142"/>
      <c r="BJ15" s="142"/>
      <c r="BK15" s="142"/>
      <c r="BL15" s="142"/>
      <c r="BM15" s="143"/>
      <c r="BN15" s="141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3"/>
      <c r="CD15" s="164">
        <f>DB15/CQ15</f>
        <v>14.735004224162209</v>
      </c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5"/>
      <c r="CQ15" s="141">
        <v>35.51</v>
      </c>
      <c r="CR15" s="142"/>
      <c r="CS15" s="142"/>
      <c r="CT15" s="142"/>
      <c r="CU15" s="142"/>
      <c r="CV15" s="142"/>
      <c r="CW15" s="142"/>
      <c r="CX15" s="142"/>
      <c r="CY15" s="142"/>
      <c r="CZ15" s="142"/>
      <c r="DA15" s="143"/>
      <c r="DB15" s="154">
        <v>523.24</v>
      </c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5"/>
      <c r="DN15" s="164">
        <v>22130.4</v>
      </c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5"/>
      <c r="ED15" s="164">
        <f>DB15-DN15</f>
        <v>-21607.16</v>
      </c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72">
        <f>ED15/DN15*100</f>
        <v>-97.63565050789863</v>
      </c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  <c r="FL15" s="147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9"/>
    </row>
    <row r="16" spans="1:187" ht="54" customHeight="1">
      <c r="A16" s="153">
        <v>6</v>
      </c>
      <c r="B16" s="153"/>
      <c r="C16" s="153"/>
      <c r="D16" s="153"/>
      <c r="E16" s="153"/>
      <c r="F16" s="161" t="s">
        <v>271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3"/>
      <c r="AR16" s="141">
        <v>121</v>
      </c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3"/>
      <c r="BD16" s="141"/>
      <c r="BE16" s="142"/>
      <c r="BF16" s="142"/>
      <c r="BG16" s="142"/>
      <c r="BH16" s="142"/>
      <c r="BI16" s="142"/>
      <c r="BJ16" s="142"/>
      <c r="BK16" s="142"/>
      <c r="BL16" s="142"/>
      <c r="BM16" s="143"/>
      <c r="BN16" s="141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3"/>
      <c r="CD16" s="164">
        <f>DB16/CQ16</f>
        <v>245.07002561912898</v>
      </c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5"/>
      <c r="CQ16" s="141">
        <v>152.23</v>
      </c>
      <c r="CR16" s="142"/>
      <c r="CS16" s="142"/>
      <c r="CT16" s="142"/>
      <c r="CU16" s="142"/>
      <c r="CV16" s="142"/>
      <c r="CW16" s="142"/>
      <c r="CX16" s="142"/>
      <c r="CY16" s="142"/>
      <c r="CZ16" s="142"/>
      <c r="DA16" s="143"/>
      <c r="DB16" s="164">
        <v>37307.01</v>
      </c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5"/>
      <c r="DN16" s="164">
        <v>23772.97</v>
      </c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5"/>
      <c r="ED16" s="175">
        <f>DB16-DN16</f>
        <v>13534.04</v>
      </c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2">
        <f>ED16/DN16*100</f>
        <v>56.930370921260575</v>
      </c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4"/>
      <c r="FL16" s="150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2"/>
    </row>
    <row r="17" spans="1:187" ht="17.25" customHeight="1">
      <c r="A17" s="138" t="s">
        <v>17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2"/>
      <c r="AR17" s="141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41"/>
      <c r="BE17" s="156"/>
      <c r="BF17" s="156"/>
      <c r="BG17" s="156"/>
      <c r="BH17" s="156"/>
      <c r="BI17" s="156"/>
      <c r="BJ17" s="156"/>
      <c r="BK17" s="156"/>
      <c r="BL17" s="156"/>
      <c r="BM17" s="157"/>
      <c r="BN17" s="141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56"/>
      <c r="CB17" s="156"/>
      <c r="CC17" s="157"/>
      <c r="CD17" s="141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4">
        <f>SUM(DB13:DM16)</f>
        <v>46049.770000000004</v>
      </c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N17" s="164">
        <f>SUM(DN13:EC16)</f>
        <v>53547.43000000001</v>
      </c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9"/>
      <c r="ED17" s="164">
        <f>DB17-DN17</f>
        <v>-7497.6600000000035</v>
      </c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72">
        <f>ED17/DN17*100</f>
        <v>-14.001904479822846</v>
      </c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4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7"/>
    </row>
    <row r="18" spans="1:187" ht="12.75" customHeight="1">
      <c r="A18" s="210" t="s">
        <v>156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15"/>
    </row>
    <row r="19" spans="1:187" ht="11.25">
      <c r="A19" s="204" t="s">
        <v>155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15"/>
    </row>
    <row r="20" spans="1:18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5"/>
    </row>
    <row r="21" spans="1:187" ht="12.75" customHeight="1">
      <c r="A21" s="185" t="s">
        <v>151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</row>
    <row r="22" spans="1:187" ht="11.25" customHeight="1">
      <c r="A22" s="171" t="s">
        <v>123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</row>
    <row r="23" spans="1:187" ht="6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</row>
    <row r="24" spans="1:187" ht="27.75" customHeight="1">
      <c r="A24" s="153" t="s">
        <v>119</v>
      </c>
      <c r="B24" s="153"/>
      <c r="C24" s="153"/>
      <c r="D24" s="153"/>
      <c r="E24" s="153"/>
      <c r="F24" s="141" t="s">
        <v>35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3"/>
      <c r="ES24" s="141" t="s">
        <v>122</v>
      </c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3"/>
    </row>
    <row r="25" spans="1:187" ht="11.25">
      <c r="A25" s="153">
        <v>1</v>
      </c>
      <c r="B25" s="153"/>
      <c r="C25" s="153"/>
      <c r="D25" s="153"/>
      <c r="E25" s="153"/>
      <c r="F25" s="141" t="s">
        <v>214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3"/>
      <c r="ES25" s="164">
        <v>104222300</v>
      </c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5"/>
    </row>
    <row r="26" spans="1:187" ht="11.25">
      <c r="A26" s="153">
        <v>2</v>
      </c>
      <c r="B26" s="153"/>
      <c r="C26" s="153"/>
      <c r="D26" s="153"/>
      <c r="E26" s="153"/>
      <c r="F26" s="141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3"/>
      <c r="ES26" s="16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5"/>
    </row>
    <row r="27" spans="1:187" ht="11.25" customHeight="1">
      <c r="A27" s="138" t="s">
        <v>17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40"/>
      <c r="ES27" s="31">
        <f>ES25</f>
        <v>104222300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32"/>
    </row>
    <row r="28" spans="1:187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</row>
    <row r="29" spans="1:187" ht="11.25" customHeight="1">
      <c r="A29" s="171" t="s">
        <v>150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</row>
    <row r="30" spans="1:187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</row>
    <row r="31" spans="1:187" ht="24.75" customHeight="1">
      <c r="A31" s="165" t="s">
        <v>119</v>
      </c>
      <c r="B31" s="166"/>
      <c r="C31" s="166"/>
      <c r="D31" s="166"/>
      <c r="E31" s="167"/>
      <c r="F31" s="192" t="s">
        <v>172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165" t="s">
        <v>168</v>
      </c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7"/>
      <c r="BD31" s="165" t="s">
        <v>144</v>
      </c>
      <c r="BE31" s="166"/>
      <c r="BF31" s="166"/>
      <c r="BG31" s="166"/>
      <c r="BH31" s="166"/>
      <c r="BI31" s="166"/>
      <c r="BJ31" s="166"/>
      <c r="BK31" s="166"/>
      <c r="BL31" s="166"/>
      <c r="BM31" s="167"/>
      <c r="BN31" s="165" t="s">
        <v>145</v>
      </c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7"/>
      <c r="CD31" s="165" t="s">
        <v>149</v>
      </c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 t="s">
        <v>124</v>
      </c>
      <c r="CR31" s="186"/>
      <c r="CS31" s="186"/>
      <c r="CT31" s="186"/>
      <c r="CU31" s="186"/>
      <c r="CV31" s="186"/>
      <c r="CW31" s="186"/>
      <c r="CX31" s="186"/>
      <c r="CY31" s="166"/>
      <c r="CZ31" s="166"/>
      <c r="DA31" s="166"/>
      <c r="DB31" s="153" t="s">
        <v>170</v>
      </c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165" t="s">
        <v>164</v>
      </c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7"/>
      <c r="ED31" s="213" t="s">
        <v>147</v>
      </c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6"/>
    </row>
    <row r="32" spans="1:187" ht="56.25" customHeight="1">
      <c r="A32" s="168"/>
      <c r="B32" s="169"/>
      <c r="C32" s="169"/>
      <c r="D32" s="169"/>
      <c r="E32" s="170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9"/>
      <c r="AR32" s="168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68"/>
      <c r="BE32" s="169"/>
      <c r="BF32" s="169"/>
      <c r="BG32" s="169"/>
      <c r="BH32" s="169"/>
      <c r="BI32" s="169"/>
      <c r="BJ32" s="169"/>
      <c r="BK32" s="169"/>
      <c r="BL32" s="169"/>
      <c r="BM32" s="170"/>
      <c r="BN32" s="168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70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88"/>
      <c r="CR32" s="189"/>
      <c r="CS32" s="189"/>
      <c r="CT32" s="189"/>
      <c r="CU32" s="189"/>
      <c r="CV32" s="189"/>
      <c r="CW32" s="189"/>
      <c r="CX32" s="189"/>
      <c r="CY32" s="169"/>
      <c r="CZ32" s="169"/>
      <c r="DA32" s="169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168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70"/>
      <c r="ED32" s="141" t="s">
        <v>180</v>
      </c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41" t="s">
        <v>181</v>
      </c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3"/>
      <c r="FL32" s="142" t="s">
        <v>148</v>
      </c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3"/>
    </row>
    <row r="33" spans="1:187" ht="11.25">
      <c r="A33" s="153">
        <v>1</v>
      </c>
      <c r="B33" s="153"/>
      <c r="C33" s="153"/>
      <c r="D33" s="153"/>
      <c r="E33" s="153"/>
      <c r="F33" s="141">
        <v>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1">
        <v>3</v>
      </c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1">
        <v>4</v>
      </c>
      <c r="BE33" s="142"/>
      <c r="BF33" s="142"/>
      <c r="BG33" s="142"/>
      <c r="BH33" s="142"/>
      <c r="BI33" s="142"/>
      <c r="BJ33" s="142"/>
      <c r="BK33" s="142"/>
      <c r="BL33" s="142"/>
      <c r="BM33" s="143"/>
      <c r="BN33" s="141">
        <v>5</v>
      </c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3"/>
      <c r="CD33" s="141">
        <v>6</v>
      </c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53">
        <v>7</v>
      </c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42">
        <v>8</v>
      </c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1">
        <v>9</v>
      </c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3"/>
      <c r="ED33" s="141">
        <v>10</v>
      </c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1">
        <v>11</v>
      </c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3"/>
      <c r="FL33" s="142">
        <v>12</v>
      </c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3"/>
    </row>
    <row r="34" spans="1:187" ht="23.25" customHeight="1">
      <c r="A34" s="141">
        <v>1</v>
      </c>
      <c r="B34" s="142"/>
      <c r="C34" s="142"/>
      <c r="D34" s="142"/>
      <c r="E34" s="143"/>
      <c r="F34" s="138" t="s">
        <v>215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1">
        <v>131</v>
      </c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41"/>
      <c r="BE34" s="156"/>
      <c r="BF34" s="156"/>
      <c r="BG34" s="156"/>
      <c r="BH34" s="156"/>
      <c r="BI34" s="156"/>
      <c r="BJ34" s="156"/>
      <c r="BK34" s="156"/>
      <c r="BL34" s="156"/>
      <c r="BM34" s="157"/>
      <c r="BN34" s="141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56"/>
      <c r="CB34" s="156"/>
      <c r="CC34" s="157"/>
      <c r="CD34" s="141">
        <v>114</v>
      </c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3">
        <v>407</v>
      </c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4">
        <f>CD34*CQ34*248*0.72115090472</f>
        <v>8298069.999945243</v>
      </c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5"/>
      <c r="DN34" s="164">
        <v>7489464.84</v>
      </c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>
        <f>DB34-DN34</f>
        <v>808605.159945243</v>
      </c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200">
        <f>ED34/DN34*100</f>
        <v>10.796567942032599</v>
      </c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2"/>
      <c r="FL34" s="135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7"/>
    </row>
    <row r="35" spans="1:187" ht="36.75" customHeight="1">
      <c r="A35" s="153">
        <v>2</v>
      </c>
      <c r="B35" s="153"/>
      <c r="C35" s="153"/>
      <c r="D35" s="153"/>
      <c r="E35" s="153"/>
      <c r="F35" s="138" t="s">
        <v>273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1">
        <v>135</v>
      </c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41"/>
      <c r="BE35" s="156"/>
      <c r="BF35" s="156"/>
      <c r="BG35" s="156"/>
      <c r="BH35" s="156"/>
      <c r="BI35" s="156"/>
      <c r="BJ35" s="156"/>
      <c r="BK35" s="156"/>
      <c r="BL35" s="156"/>
      <c r="BM35" s="157"/>
      <c r="BN35" s="141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3"/>
      <c r="CD35" s="141">
        <f>DB35/CQ35</f>
        <v>178.05999999999997</v>
      </c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3"/>
      <c r="CQ35" s="153">
        <v>6</v>
      </c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4">
        <v>1068.36</v>
      </c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41">
        <v>353.7</v>
      </c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64">
        <f>DB35-DN35</f>
        <v>714.6599999999999</v>
      </c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8">
        <f>ED35/DN35*100%</f>
        <v>2.020525869380831</v>
      </c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60"/>
      <c r="FL35" s="144" t="s">
        <v>269</v>
      </c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6"/>
    </row>
    <row r="36" spans="1:187" ht="39.75" customHeight="1">
      <c r="A36" s="141">
        <v>5</v>
      </c>
      <c r="B36" s="142"/>
      <c r="C36" s="142"/>
      <c r="D36" s="142"/>
      <c r="E36" s="143"/>
      <c r="F36" s="138" t="s">
        <v>309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40"/>
      <c r="AR36" s="141">
        <v>135</v>
      </c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3"/>
      <c r="BD36" s="141"/>
      <c r="BE36" s="142"/>
      <c r="BF36" s="142"/>
      <c r="BG36" s="142"/>
      <c r="BH36" s="142"/>
      <c r="BI36" s="142"/>
      <c r="BJ36" s="142"/>
      <c r="BK36" s="142"/>
      <c r="BL36" s="142"/>
      <c r="BM36" s="143"/>
      <c r="BN36" s="141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3"/>
      <c r="CD36" s="141">
        <f>DB36/CQ36</f>
        <v>547.1999999999999</v>
      </c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3"/>
      <c r="CQ36" s="141">
        <v>12</v>
      </c>
      <c r="CR36" s="142"/>
      <c r="CS36" s="142"/>
      <c r="CT36" s="142"/>
      <c r="CU36" s="142"/>
      <c r="CV36" s="142"/>
      <c r="CW36" s="142"/>
      <c r="CX36" s="142"/>
      <c r="CY36" s="142"/>
      <c r="CZ36" s="142"/>
      <c r="DA36" s="143"/>
      <c r="DB36" s="154">
        <v>6566.4</v>
      </c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5"/>
      <c r="DN36" s="141">
        <v>3726.88</v>
      </c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3"/>
      <c r="ED36" s="141">
        <v>3726.88</v>
      </c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3"/>
      <c r="EV36" s="158">
        <f>ED36/DN36*100%</f>
        <v>1</v>
      </c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60"/>
      <c r="FL36" s="150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2"/>
    </row>
    <row r="37" spans="1:187" ht="39.75" customHeight="1">
      <c r="A37" s="141">
        <v>6</v>
      </c>
      <c r="B37" s="142"/>
      <c r="C37" s="142"/>
      <c r="D37" s="142"/>
      <c r="E37" s="143"/>
      <c r="F37" s="138" t="s">
        <v>310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40"/>
      <c r="AR37" s="141">
        <v>135</v>
      </c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3"/>
      <c r="BD37" s="141"/>
      <c r="BE37" s="142"/>
      <c r="BF37" s="142"/>
      <c r="BG37" s="142"/>
      <c r="BH37" s="142"/>
      <c r="BI37" s="142"/>
      <c r="BJ37" s="142"/>
      <c r="BK37" s="142"/>
      <c r="BL37" s="142"/>
      <c r="BM37" s="143"/>
      <c r="BN37" s="141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3"/>
      <c r="CD37" s="141">
        <v>55.2</v>
      </c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3"/>
      <c r="CQ37" s="141">
        <v>1</v>
      </c>
      <c r="CR37" s="142"/>
      <c r="CS37" s="142"/>
      <c r="CT37" s="142"/>
      <c r="CU37" s="142"/>
      <c r="CV37" s="142"/>
      <c r="CW37" s="142"/>
      <c r="CX37" s="142"/>
      <c r="CY37" s="142"/>
      <c r="CZ37" s="142"/>
      <c r="DA37" s="143"/>
      <c r="DB37" s="154">
        <f>CD37*CQ37</f>
        <v>55.2</v>
      </c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5"/>
      <c r="DN37" s="141">
        <v>2919.3</v>
      </c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3"/>
      <c r="ED37" s="141">
        <v>276</v>
      </c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3"/>
      <c r="EV37" s="158">
        <f>ED37/DN37*100%</f>
        <v>0.09454321241393485</v>
      </c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60"/>
      <c r="FL37" s="135" t="s">
        <v>269</v>
      </c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7"/>
    </row>
    <row r="38" spans="1:187" ht="39.75" customHeight="1">
      <c r="A38" s="141">
        <v>7</v>
      </c>
      <c r="B38" s="142"/>
      <c r="C38" s="142"/>
      <c r="D38" s="142"/>
      <c r="E38" s="143"/>
      <c r="F38" s="138" t="s">
        <v>274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41">
        <v>135</v>
      </c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3"/>
      <c r="BD38" s="141"/>
      <c r="BE38" s="142"/>
      <c r="BF38" s="142"/>
      <c r="BG38" s="142"/>
      <c r="BH38" s="142"/>
      <c r="BI38" s="142"/>
      <c r="BJ38" s="142"/>
      <c r="BK38" s="142"/>
      <c r="BL38" s="142"/>
      <c r="BM38" s="143"/>
      <c r="BN38" s="141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3"/>
      <c r="CD38" s="141">
        <v>71.64</v>
      </c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3"/>
      <c r="CQ38" s="141">
        <v>3</v>
      </c>
      <c r="CR38" s="142"/>
      <c r="CS38" s="142"/>
      <c r="CT38" s="142"/>
      <c r="CU38" s="142"/>
      <c r="CV38" s="142"/>
      <c r="CW38" s="142"/>
      <c r="CX38" s="142"/>
      <c r="CY38" s="142"/>
      <c r="CZ38" s="142"/>
      <c r="DA38" s="143"/>
      <c r="DB38" s="154">
        <f>CD38*CQ38</f>
        <v>214.92000000000002</v>
      </c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5"/>
      <c r="DN38" s="141">
        <v>590.94</v>
      </c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3"/>
      <c r="ED38" s="141">
        <v>214.92</v>
      </c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3"/>
      <c r="EV38" s="158">
        <f>ED38/DN38*100%</f>
        <v>0.3636917453548583</v>
      </c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60"/>
      <c r="FL38" s="135" t="s">
        <v>269</v>
      </c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7"/>
    </row>
    <row r="39" spans="1:187" ht="12.75" customHeight="1">
      <c r="A39" s="141" t="s">
        <v>17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3"/>
      <c r="AR39" s="141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41"/>
      <c r="BE39" s="156"/>
      <c r="BF39" s="156"/>
      <c r="BG39" s="156"/>
      <c r="BH39" s="156"/>
      <c r="BI39" s="156"/>
      <c r="BJ39" s="156"/>
      <c r="BK39" s="156"/>
      <c r="BL39" s="156"/>
      <c r="BM39" s="157"/>
      <c r="BN39" s="141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56"/>
      <c r="CB39" s="156"/>
      <c r="CC39" s="157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4">
        <f>SUM(DB34:DM38)</f>
        <v>8305974.879945244</v>
      </c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64">
        <f>SUM(DN34:EC38)</f>
        <v>7497055.66</v>
      </c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</row>
    <row r="40" spans="1:187" ht="15.75" customHeight="1">
      <c r="A40" s="219" t="s">
        <v>152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</row>
    <row r="41" spans="1:187" ht="11.25" hidden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</row>
    <row r="42" spans="1:187" ht="14.25" customHeight="1" hidden="1">
      <c r="A42" s="185" t="s">
        <v>165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</row>
    <row r="43" spans="1:187" ht="12.75" customHeight="1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</row>
    <row r="44" spans="1:187" ht="21" customHeight="1" hidden="1">
      <c r="A44" s="153" t="s">
        <v>119</v>
      </c>
      <c r="B44" s="153"/>
      <c r="C44" s="153"/>
      <c r="D44" s="153"/>
      <c r="E44" s="153"/>
      <c r="F44" s="153" t="s">
        <v>35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41" t="s">
        <v>168</v>
      </c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 t="s">
        <v>122</v>
      </c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3"/>
    </row>
    <row r="45" spans="1:187" ht="12.75" hidden="1">
      <c r="A45" s="153">
        <v>1</v>
      </c>
      <c r="B45" s="153"/>
      <c r="C45" s="153"/>
      <c r="D45" s="153"/>
      <c r="E45" s="153"/>
      <c r="F45" s="15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141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7"/>
      <c r="ES45" s="141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3"/>
    </row>
    <row r="46" spans="1:187" ht="12.75" hidden="1">
      <c r="A46" s="153">
        <v>2</v>
      </c>
      <c r="B46" s="153"/>
      <c r="C46" s="153"/>
      <c r="D46" s="153"/>
      <c r="E46" s="153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27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141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3"/>
    </row>
    <row r="47" spans="1:187" ht="11.25" customHeight="1" hidden="1">
      <c r="A47" s="28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141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3"/>
    </row>
    <row r="48" spans="1:187" ht="13.5" customHeight="1" hidden="1">
      <c r="A48" s="180" t="s">
        <v>157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</row>
    <row r="49" spans="1:187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</row>
    <row r="50" spans="1:187" ht="11.25" customHeight="1">
      <c r="A50" s="218" t="s">
        <v>158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  <c r="FL50" s="218"/>
      <c r="FM50" s="218"/>
      <c r="FN50" s="218"/>
      <c r="FO50" s="218"/>
      <c r="FP50" s="218"/>
      <c r="FQ50" s="218"/>
      <c r="FR50" s="218"/>
      <c r="FS50" s="218"/>
      <c r="FT50" s="218"/>
      <c r="FU50" s="218"/>
      <c r="FV50" s="218"/>
      <c r="FW50" s="218"/>
      <c r="FX50" s="218"/>
      <c r="FY50" s="218"/>
      <c r="FZ50" s="218"/>
      <c r="GA50" s="218"/>
      <c r="GB50" s="218"/>
      <c r="GC50" s="218"/>
      <c r="GD50" s="218"/>
      <c r="GE50" s="218"/>
    </row>
    <row r="51" spans="1:187" ht="11.25" customHeight="1">
      <c r="A51" s="171" t="s">
        <v>125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</row>
    <row r="52" spans="1:187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23.25" customHeight="1">
      <c r="A53" s="153" t="s">
        <v>119</v>
      </c>
      <c r="B53" s="153"/>
      <c r="C53" s="153"/>
      <c r="D53" s="153"/>
      <c r="E53" s="153"/>
      <c r="F53" s="141" t="s">
        <v>35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3"/>
      <c r="ES53" s="141" t="s">
        <v>122</v>
      </c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3"/>
    </row>
    <row r="54" spans="1:187" ht="11.25">
      <c r="A54" s="153">
        <v>1</v>
      </c>
      <c r="B54" s="153"/>
      <c r="C54" s="153"/>
      <c r="D54" s="153"/>
      <c r="E54" s="153"/>
      <c r="F54" s="138" t="s">
        <v>216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64">
        <v>5259000</v>
      </c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217"/>
    </row>
    <row r="55" spans="1:187" ht="11.25">
      <c r="A55" s="153">
        <v>2</v>
      </c>
      <c r="B55" s="153"/>
      <c r="C55" s="153"/>
      <c r="D55" s="153"/>
      <c r="E55" s="153"/>
      <c r="F55" s="141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3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217"/>
    </row>
    <row r="56" spans="1:187" ht="11.25" customHeight="1">
      <c r="A56" s="138" t="s">
        <v>17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64">
        <f>ES54</f>
        <v>5259000</v>
      </c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217"/>
    </row>
    <row r="57" spans="1:187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</row>
    <row r="58" spans="1:187" ht="11.25" customHeight="1" hidden="1">
      <c r="A58" s="171" t="s">
        <v>126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</row>
    <row r="59" spans="1:187" ht="7.5" customHeight="1" hidden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26.25" customHeight="1" hidden="1">
      <c r="A60" s="141" t="s">
        <v>119</v>
      </c>
      <c r="B60" s="142"/>
      <c r="C60" s="142"/>
      <c r="D60" s="142"/>
      <c r="E60" s="143"/>
      <c r="F60" s="141" t="s">
        <v>35</v>
      </c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3"/>
      <c r="ES60" s="141" t="s">
        <v>122</v>
      </c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3"/>
    </row>
    <row r="61" spans="1:187" ht="11.25" hidden="1">
      <c r="A61" s="141">
        <v>1</v>
      </c>
      <c r="B61" s="142"/>
      <c r="C61" s="142"/>
      <c r="D61" s="142"/>
      <c r="E61" s="143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3"/>
      <c r="ES61" s="141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3"/>
    </row>
    <row r="62" spans="1:187" ht="11.25" hidden="1">
      <c r="A62" s="141">
        <v>2</v>
      </c>
      <c r="B62" s="142"/>
      <c r="C62" s="142"/>
      <c r="D62" s="142"/>
      <c r="E62" s="143"/>
      <c r="F62" s="141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3"/>
      <c r="ES62" s="141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3"/>
    </row>
    <row r="63" spans="1:187" ht="11.25" customHeight="1" hidden="1">
      <c r="A63" s="138" t="s">
        <v>17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40"/>
      <c r="ES63" s="141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3"/>
    </row>
    <row r="64" spans="1:187" ht="11.2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</row>
    <row r="65" spans="1:187" ht="11.25" customHeight="1" hidden="1">
      <c r="A65" s="171" t="s">
        <v>127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</row>
    <row r="66" spans="1:187" ht="4.5" customHeight="1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21" customHeight="1" hidden="1">
      <c r="A67" s="141" t="s">
        <v>119</v>
      </c>
      <c r="B67" s="142"/>
      <c r="C67" s="142"/>
      <c r="D67" s="142"/>
      <c r="E67" s="143"/>
      <c r="F67" s="141" t="s">
        <v>35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3"/>
      <c r="ES67" s="141" t="s">
        <v>122</v>
      </c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3"/>
    </row>
    <row r="68" spans="1:187" ht="11.25" hidden="1">
      <c r="A68" s="141">
        <v>1</v>
      </c>
      <c r="B68" s="142"/>
      <c r="C68" s="142"/>
      <c r="D68" s="142"/>
      <c r="E68" s="143"/>
      <c r="F68" s="141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3"/>
      <c r="ES68" s="141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3"/>
    </row>
    <row r="69" spans="1:187" ht="11.25" hidden="1">
      <c r="A69" s="141">
        <v>2</v>
      </c>
      <c r="B69" s="142"/>
      <c r="C69" s="142"/>
      <c r="D69" s="142"/>
      <c r="E69" s="143"/>
      <c r="F69" s="141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141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3"/>
    </row>
    <row r="70" spans="1:187" ht="11.25" customHeight="1" hidden="1">
      <c r="A70" s="138" t="s">
        <v>17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40"/>
      <c r="ES70" s="141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3"/>
    </row>
    <row r="71" spans="1:187" ht="11.25" hidden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</row>
    <row r="72" spans="1:187" ht="11.25" customHeight="1" hidden="1">
      <c r="A72" s="171" t="s">
        <v>128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</row>
    <row r="73" spans="1:187" ht="6.75" customHeight="1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22.5" customHeight="1" hidden="1">
      <c r="A74" s="141" t="s">
        <v>119</v>
      </c>
      <c r="B74" s="142"/>
      <c r="C74" s="142"/>
      <c r="D74" s="142"/>
      <c r="E74" s="143"/>
      <c r="F74" s="141" t="s">
        <v>35</v>
      </c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3"/>
      <c r="ES74" s="141" t="s">
        <v>122</v>
      </c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3"/>
    </row>
    <row r="75" spans="1:187" ht="11.25" hidden="1">
      <c r="A75" s="141">
        <v>1</v>
      </c>
      <c r="B75" s="142"/>
      <c r="C75" s="142"/>
      <c r="D75" s="142"/>
      <c r="E75" s="143"/>
      <c r="F75" s="138" t="s">
        <v>216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40"/>
      <c r="ES75" s="16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5"/>
    </row>
    <row r="76" spans="1:187" ht="11.25" hidden="1">
      <c r="A76" s="141">
        <v>2</v>
      </c>
      <c r="B76" s="142"/>
      <c r="C76" s="142"/>
      <c r="D76" s="142"/>
      <c r="E76" s="143"/>
      <c r="F76" s="141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3"/>
      <c r="ES76" s="16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5"/>
    </row>
    <row r="77" spans="1:187" ht="11.25" customHeight="1" hidden="1">
      <c r="A77" s="138" t="s">
        <v>17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40"/>
      <c r="ES77" s="164">
        <f>ES75</f>
        <v>0</v>
      </c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5"/>
    </row>
    <row r="78" ht="11.25" hidden="1"/>
    <row r="79" spans="1:187" ht="11.25" hidden="1">
      <c r="A79" s="184" t="s">
        <v>160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</row>
    <row r="80" ht="6" customHeight="1" hidden="1"/>
    <row r="81" spans="1:187" ht="21" customHeight="1" hidden="1">
      <c r="A81" s="141" t="s">
        <v>119</v>
      </c>
      <c r="B81" s="142"/>
      <c r="C81" s="142"/>
      <c r="D81" s="142"/>
      <c r="E81" s="143"/>
      <c r="F81" s="141" t="s">
        <v>35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3"/>
      <c r="DW81" s="141" t="s">
        <v>168</v>
      </c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3"/>
      <c r="ES81" s="141" t="s">
        <v>122</v>
      </c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3"/>
    </row>
    <row r="82" spans="1:187" ht="11.25" hidden="1">
      <c r="A82" s="141">
        <v>1</v>
      </c>
      <c r="B82" s="142"/>
      <c r="C82" s="142"/>
      <c r="D82" s="142"/>
      <c r="E82" s="143"/>
      <c r="F82" s="141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3"/>
      <c r="DW82" s="141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3"/>
      <c r="ES82" s="141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3"/>
    </row>
    <row r="83" spans="1:187" ht="11.25" hidden="1">
      <c r="A83" s="141">
        <v>2</v>
      </c>
      <c r="B83" s="142"/>
      <c r="C83" s="142"/>
      <c r="D83" s="142"/>
      <c r="E83" s="143"/>
      <c r="F83" s="141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3"/>
      <c r="DW83" s="141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3"/>
      <c r="ES83" s="141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3"/>
    </row>
    <row r="84" spans="1:187" ht="11.25" customHeight="1" hidden="1">
      <c r="A84" s="141" t="s">
        <v>17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3"/>
      <c r="ES84" s="141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3"/>
    </row>
    <row r="85" spans="1:187" ht="16.5" customHeight="1" hidden="1">
      <c r="A85" s="180" t="s">
        <v>159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80"/>
      <c r="DP85" s="180"/>
      <c r="DQ85" s="180"/>
      <c r="DR85" s="180"/>
      <c r="DS85" s="180"/>
      <c r="DT85" s="180"/>
      <c r="DU85" s="180"/>
      <c r="DV85" s="180"/>
      <c r="DW85" s="180"/>
      <c r="DX85" s="180"/>
      <c r="DY85" s="180"/>
      <c r="DZ85" s="180"/>
      <c r="EA85" s="180"/>
      <c r="EB85" s="180"/>
      <c r="EC85" s="180"/>
      <c r="ED85" s="180"/>
      <c r="EE85" s="180"/>
      <c r="EF85" s="180"/>
      <c r="EG85" s="180"/>
      <c r="EH85" s="180"/>
      <c r="EI85" s="180"/>
      <c r="EJ85" s="180"/>
      <c r="EK85" s="180"/>
      <c r="EL85" s="180"/>
      <c r="EM85" s="180"/>
      <c r="EN85" s="180"/>
      <c r="EO85" s="180"/>
      <c r="EP85" s="180"/>
      <c r="EQ85" s="180"/>
      <c r="ER85" s="180"/>
      <c r="ES85" s="180"/>
      <c r="ET85" s="180"/>
      <c r="EU85" s="180"/>
      <c r="EV85" s="180"/>
      <c r="EW85" s="180"/>
      <c r="EX85" s="180"/>
      <c r="EY85" s="180"/>
      <c r="EZ85" s="180"/>
      <c r="FA85" s="180"/>
      <c r="FB85" s="180"/>
      <c r="FC85" s="180"/>
      <c r="FD85" s="180"/>
      <c r="FE85" s="180"/>
      <c r="FF85" s="180"/>
      <c r="FG85" s="180"/>
      <c r="FH85" s="180"/>
      <c r="FI85" s="180"/>
      <c r="FJ85" s="180"/>
      <c r="FK85" s="180"/>
      <c r="FL85" s="180"/>
      <c r="FM85" s="180"/>
      <c r="FN85" s="180"/>
      <c r="FO85" s="180"/>
      <c r="FP85" s="180"/>
      <c r="FQ85" s="180"/>
      <c r="FR85" s="180"/>
      <c r="FS85" s="180"/>
      <c r="FT85" s="180"/>
      <c r="FU85" s="180"/>
      <c r="FV85" s="180"/>
      <c r="FW85" s="180"/>
      <c r="FX85" s="180"/>
      <c r="FY85" s="180"/>
      <c r="FZ85" s="180"/>
      <c r="GA85" s="180"/>
      <c r="GB85" s="180"/>
      <c r="GC85" s="180"/>
      <c r="GD85" s="180"/>
      <c r="GE85" s="180"/>
    </row>
    <row r="86" ht="11.25" hidden="1"/>
    <row r="87" spans="1:187" ht="12" hidden="1">
      <c r="A87" s="185" t="s">
        <v>162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5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185"/>
      <c r="EL87" s="185"/>
      <c r="EM87" s="185"/>
      <c r="EN87" s="185"/>
      <c r="EO87" s="185"/>
      <c r="EP87" s="185"/>
      <c r="EQ87" s="185"/>
      <c r="ER87" s="185"/>
      <c r="ES87" s="185"/>
      <c r="ET87" s="185"/>
      <c r="EU87" s="185"/>
      <c r="EV87" s="185"/>
      <c r="EW87" s="185"/>
      <c r="EX87" s="185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5"/>
      <c r="FK87" s="185"/>
      <c r="FL87" s="185"/>
      <c r="FM87" s="185"/>
      <c r="FN87" s="185"/>
      <c r="FO87" s="185"/>
      <c r="FP87" s="185"/>
      <c r="FQ87" s="185"/>
      <c r="FR87" s="185"/>
      <c r="FS87" s="185"/>
      <c r="FT87" s="185"/>
      <c r="FU87" s="185"/>
      <c r="FV87" s="185"/>
      <c r="FW87" s="185"/>
      <c r="FX87" s="185"/>
      <c r="FY87" s="185"/>
      <c r="FZ87" s="185"/>
      <c r="GA87" s="185"/>
      <c r="GB87" s="185"/>
      <c r="GC87" s="185"/>
      <c r="GD87" s="185"/>
      <c r="GE87" s="185"/>
    </row>
    <row r="88" spans="1:187" ht="6.75" customHeight="1" hidden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</row>
    <row r="89" spans="1:187" ht="32.25" customHeight="1" hidden="1">
      <c r="A89" s="141" t="s">
        <v>119</v>
      </c>
      <c r="B89" s="142"/>
      <c r="C89" s="142"/>
      <c r="D89" s="142"/>
      <c r="E89" s="143"/>
      <c r="F89" s="141" t="s">
        <v>35</v>
      </c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3"/>
      <c r="DW89" s="141" t="s">
        <v>168</v>
      </c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3"/>
      <c r="ES89" s="141" t="s">
        <v>122</v>
      </c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3"/>
    </row>
    <row r="90" spans="1:187" ht="14.25" customHeight="1" hidden="1">
      <c r="A90" s="141">
        <v>1</v>
      </c>
      <c r="B90" s="142"/>
      <c r="C90" s="142"/>
      <c r="D90" s="142"/>
      <c r="E90" s="143"/>
      <c r="F90" s="141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3"/>
      <c r="DW90" s="141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3"/>
      <c r="ES90" s="141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3"/>
    </row>
    <row r="91" spans="1:187" ht="11.25" hidden="1">
      <c r="A91" s="141">
        <v>2</v>
      </c>
      <c r="B91" s="142"/>
      <c r="C91" s="142"/>
      <c r="D91" s="142"/>
      <c r="E91" s="143"/>
      <c r="F91" s="141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3"/>
      <c r="DW91" s="141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3"/>
      <c r="ES91" s="141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3"/>
    </row>
    <row r="92" spans="1:187" ht="11.25" customHeight="1" hidden="1">
      <c r="A92" s="138" t="s">
        <v>17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40"/>
      <c r="ES92" s="141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3"/>
    </row>
    <row r="93" spans="1:187" ht="17.25" customHeight="1" hidden="1">
      <c r="A93" s="180" t="s">
        <v>161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  <c r="FF93" s="180"/>
      <c r="FG93" s="180"/>
      <c r="FH93" s="180"/>
      <c r="FI93" s="180"/>
      <c r="FJ93" s="180"/>
      <c r="FK93" s="180"/>
      <c r="FL93" s="180"/>
      <c r="FM93" s="180"/>
      <c r="FN93" s="180"/>
      <c r="FO93" s="180"/>
      <c r="FP93" s="180"/>
      <c r="FQ93" s="180"/>
      <c r="FR93" s="180"/>
      <c r="FS93" s="180"/>
      <c r="FT93" s="180"/>
      <c r="FU93" s="180"/>
      <c r="FV93" s="180"/>
      <c r="FW93" s="180"/>
      <c r="FX93" s="180"/>
      <c r="FY93" s="180"/>
      <c r="FZ93" s="180"/>
      <c r="GA93" s="180"/>
      <c r="GB93" s="180"/>
      <c r="GC93" s="180"/>
      <c r="GD93" s="180"/>
      <c r="GE93" s="180"/>
    </row>
    <row r="94" spans="1:195" ht="11.2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</row>
    <row r="95" spans="1:195" ht="12" hidden="1">
      <c r="A95" s="191" t="s">
        <v>163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191"/>
      <c r="GD95" s="191"/>
      <c r="GE95" s="191"/>
      <c r="GF95" s="20"/>
      <c r="GG95" s="20"/>
      <c r="GH95" s="20"/>
      <c r="GI95" s="20"/>
      <c r="GJ95" s="20"/>
      <c r="GK95" s="20"/>
      <c r="GL95" s="20"/>
      <c r="GM95" s="20"/>
    </row>
    <row r="96" spans="188:195" ht="6.75" customHeight="1" hidden="1">
      <c r="GF96" s="20"/>
      <c r="GG96" s="20"/>
      <c r="GH96" s="20"/>
      <c r="GI96" s="20"/>
      <c r="GJ96" s="20"/>
      <c r="GK96" s="20"/>
      <c r="GL96" s="20"/>
      <c r="GM96" s="20"/>
    </row>
    <row r="97" spans="1:195" ht="27.75" customHeight="1" hidden="1">
      <c r="A97" s="192" t="s">
        <v>119</v>
      </c>
      <c r="B97" s="193"/>
      <c r="C97" s="193"/>
      <c r="D97" s="193"/>
      <c r="E97" s="194"/>
      <c r="F97" s="192" t="s">
        <v>35</v>
      </c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4"/>
      <c r="AR97" s="165" t="s">
        <v>168</v>
      </c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7"/>
      <c r="BD97" s="165" t="s">
        <v>144</v>
      </c>
      <c r="BE97" s="186"/>
      <c r="BF97" s="186"/>
      <c r="BG97" s="186"/>
      <c r="BH97" s="186"/>
      <c r="BI97" s="186"/>
      <c r="BJ97" s="186"/>
      <c r="BK97" s="186"/>
      <c r="BL97" s="186"/>
      <c r="BM97" s="187"/>
      <c r="BN97" s="165" t="s">
        <v>145</v>
      </c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7"/>
      <c r="CD97" s="165" t="s">
        <v>174</v>
      </c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7"/>
      <c r="CQ97" s="165" t="s">
        <v>77</v>
      </c>
      <c r="CR97" s="186"/>
      <c r="CS97" s="186"/>
      <c r="CT97" s="186"/>
      <c r="CU97" s="186"/>
      <c r="CV97" s="186"/>
      <c r="CW97" s="186"/>
      <c r="CX97" s="186"/>
      <c r="CY97" s="186"/>
      <c r="CZ97" s="186"/>
      <c r="DA97" s="187"/>
      <c r="DB97" s="165" t="s">
        <v>170</v>
      </c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7"/>
      <c r="DN97" s="165" t="s">
        <v>164</v>
      </c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7"/>
      <c r="ED97" s="213" t="s">
        <v>147</v>
      </c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3"/>
      <c r="FZ97" s="223"/>
      <c r="GA97" s="223"/>
      <c r="GB97" s="223"/>
      <c r="GC97" s="223"/>
      <c r="GD97" s="223"/>
      <c r="GE97" s="224"/>
      <c r="GF97" s="20"/>
      <c r="GG97" s="20"/>
      <c r="GH97" s="20"/>
      <c r="GI97" s="20"/>
      <c r="GJ97" s="20"/>
      <c r="GK97" s="20"/>
      <c r="GL97" s="20"/>
      <c r="GM97" s="20"/>
    </row>
    <row r="98" spans="1:195" ht="50.25" customHeight="1" hidden="1">
      <c r="A98" s="195"/>
      <c r="B98" s="196"/>
      <c r="C98" s="196"/>
      <c r="D98" s="196"/>
      <c r="E98" s="197"/>
      <c r="F98" s="195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7"/>
      <c r="AR98" s="188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90"/>
      <c r="BD98" s="188"/>
      <c r="BE98" s="189"/>
      <c r="BF98" s="189"/>
      <c r="BG98" s="189"/>
      <c r="BH98" s="189"/>
      <c r="BI98" s="189"/>
      <c r="BJ98" s="189"/>
      <c r="BK98" s="189"/>
      <c r="BL98" s="189"/>
      <c r="BM98" s="190"/>
      <c r="BN98" s="188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90"/>
      <c r="CD98" s="188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90"/>
      <c r="CQ98" s="188"/>
      <c r="CR98" s="189"/>
      <c r="CS98" s="189"/>
      <c r="CT98" s="189"/>
      <c r="CU98" s="189"/>
      <c r="CV98" s="189"/>
      <c r="CW98" s="189"/>
      <c r="CX98" s="189"/>
      <c r="CY98" s="189"/>
      <c r="CZ98" s="189"/>
      <c r="DA98" s="190"/>
      <c r="DB98" s="188"/>
      <c r="DC98" s="189"/>
      <c r="DD98" s="189"/>
      <c r="DE98" s="189"/>
      <c r="DF98" s="189"/>
      <c r="DG98" s="189"/>
      <c r="DH98" s="189"/>
      <c r="DI98" s="189"/>
      <c r="DJ98" s="189"/>
      <c r="DK98" s="189"/>
      <c r="DL98" s="189"/>
      <c r="DM98" s="190"/>
      <c r="DN98" s="188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90"/>
      <c r="ED98" s="141" t="s">
        <v>180</v>
      </c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3"/>
      <c r="EV98" s="141" t="s">
        <v>181</v>
      </c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3"/>
      <c r="FL98" s="141" t="s">
        <v>148</v>
      </c>
      <c r="FM98" s="142"/>
      <c r="FN98" s="142"/>
      <c r="FO98" s="142"/>
      <c r="FP98" s="142"/>
      <c r="FQ98" s="142"/>
      <c r="FR98" s="142"/>
      <c r="FS98" s="142"/>
      <c r="FT98" s="142"/>
      <c r="FU98" s="142"/>
      <c r="FV98" s="142"/>
      <c r="FW98" s="142"/>
      <c r="FX98" s="142"/>
      <c r="FY98" s="142"/>
      <c r="FZ98" s="142"/>
      <c r="GA98" s="142"/>
      <c r="GB98" s="142"/>
      <c r="GC98" s="142"/>
      <c r="GD98" s="142"/>
      <c r="GE98" s="143"/>
      <c r="GF98" s="20"/>
      <c r="GG98" s="20"/>
      <c r="GH98" s="20"/>
      <c r="GI98" s="20"/>
      <c r="GJ98" s="20"/>
      <c r="GK98" s="20"/>
      <c r="GL98" s="20"/>
      <c r="GM98" s="20"/>
    </row>
    <row r="99" spans="1:195" ht="11.25" hidden="1">
      <c r="A99" s="141">
        <v>1</v>
      </c>
      <c r="B99" s="142"/>
      <c r="C99" s="142"/>
      <c r="D99" s="142"/>
      <c r="E99" s="143"/>
      <c r="F99" s="141">
        <v>2</v>
      </c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3"/>
      <c r="AR99" s="141">
        <v>3</v>
      </c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3"/>
      <c r="BD99" s="141">
        <v>4</v>
      </c>
      <c r="BE99" s="142"/>
      <c r="BF99" s="142"/>
      <c r="BG99" s="142"/>
      <c r="BH99" s="142"/>
      <c r="BI99" s="142"/>
      <c r="BJ99" s="142"/>
      <c r="BK99" s="142"/>
      <c r="BL99" s="142"/>
      <c r="BM99" s="143"/>
      <c r="BN99" s="141">
        <v>5</v>
      </c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3"/>
      <c r="CD99" s="141">
        <v>6</v>
      </c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3"/>
      <c r="CQ99" s="141">
        <v>7</v>
      </c>
      <c r="CR99" s="142"/>
      <c r="CS99" s="142"/>
      <c r="CT99" s="142"/>
      <c r="CU99" s="142"/>
      <c r="CV99" s="142"/>
      <c r="CW99" s="142"/>
      <c r="CX99" s="142"/>
      <c r="CY99" s="142"/>
      <c r="CZ99" s="142"/>
      <c r="DA99" s="143"/>
      <c r="DB99" s="141">
        <v>8</v>
      </c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3"/>
      <c r="DN99" s="141">
        <v>9</v>
      </c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3"/>
      <c r="ED99" s="141">
        <v>10</v>
      </c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3"/>
      <c r="EV99" s="141">
        <v>11</v>
      </c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3"/>
      <c r="FL99" s="141">
        <v>12</v>
      </c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/>
      <c r="FY99" s="142"/>
      <c r="FZ99" s="142"/>
      <c r="GA99" s="142"/>
      <c r="GB99" s="142"/>
      <c r="GC99" s="142"/>
      <c r="GD99" s="142"/>
      <c r="GE99" s="143"/>
      <c r="GF99" s="20"/>
      <c r="GG99" s="20"/>
      <c r="GH99" s="20"/>
      <c r="GI99" s="20"/>
      <c r="GJ99" s="20"/>
      <c r="GK99" s="20"/>
      <c r="GL99" s="20"/>
      <c r="GM99" s="20"/>
    </row>
    <row r="100" spans="1:195" ht="12.75" hidden="1">
      <c r="A100" s="141">
        <v>1</v>
      </c>
      <c r="B100" s="142"/>
      <c r="C100" s="142"/>
      <c r="D100" s="142"/>
      <c r="E100" s="143"/>
      <c r="F100" s="141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3"/>
      <c r="AR100" s="141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3"/>
      <c r="BD100" s="141"/>
      <c r="BE100" s="142"/>
      <c r="BF100" s="142"/>
      <c r="BG100" s="142"/>
      <c r="BH100" s="142"/>
      <c r="BI100" s="142"/>
      <c r="BJ100" s="142"/>
      <c r="BK100" s="142"/>
      <c r="BL100" s="142"/>
      <c r="BM100" s="143"/>
      <c r="BN100" s="141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3"/>
      <c r="CD100" s="141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3"/>
      <c r="CQ100" s="141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3"/>
      <c r="DB100" s="141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3"/>
      <c r="DN100" s="141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3"/>
      <c r="ED100" s="141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3"/>
      <c r="EV100" s="222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7"/>
      <c r="FL100" s="222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7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 hidden="1">
      <c r="A101" s="141">
        <v>2</v>
      </c>
      <c r="B101" s="142"/>
      <c r="C101" s="142"/>
      <c r="D101" s="142"/>
      <c r="E101" s="143"/>
      <c r="F101" s="141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3"/>
      <c r="AR101" s="141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3"/>
      <c r="BD101" s="141"/>
      <c r="BE101" s="142"/>
      <c r="BF101" s="142"/>
      <c r="BG101" s="142"/>
      <c r="BH101" s="142"/>
      <c r="BI101" s="142"/>
      <c r="BJ101" s="142"/>
      <c r="BK101" s="142"/>
      <c r="BL101" s="142"/>
      <c r="BM101" s="143"/>
      <c r="BN101" s="141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3"/>
      <c r="CD101" s="141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3"/>
      <c r="CQ101" s="141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3"/>
      <c r="DB101" s="141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3"/>
      <c r="DN101" s="141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3"/>
      <c r="ED101" s="141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3"/>
      <c r="EV101" s="222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7"/>
      <c r="FL101" s="222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7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41">
        <v>3</v>
      </c>
      <c r="B102" s="142"/>
      <c r="C102" s="142"/>
      <c r="D102" s="142"/>
      <c r="E102" s="143"/>
      <c r="F102" s="141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3"/>
      <c r="AR102" s="141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3"/>
      <c r="BD102" s="141"/>
      <c r="BE102" s="142"/>
      <c r="BF102" s="142"/>
      <c r="BG102" s="142"/>
      <c r="BH102" s="142"/>
      <c r="BI102" s="142"/>
      <c r="BJ102" s="142"/>
      <c r="BK102" s="142"/>
      <c r="BL102" s="142"/>
      <c r="BM102" s="143"/>
      <c r="BN102" s="141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3"/>
      <c r="CD102" s="141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3"/>
      <c r="CQ102" s="141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3"/>
      <c r="DB102" s="141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3"/>
      <c r="DN102" s="141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3"/>
      <c r="ED102" s="141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3"/>
      <c r="EV102" s="222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7"/>
      <c r="FL102" s="222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7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41"/>
      <c r="B103" s="142"/>
      <c r="C103" s="142"/>
      <c r="D103" s="142"/>
      <c r="E103" s="143"/>
      <c r="F103" s="161" t="s">
        <v>17</v>
      </c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3"/>
      <c r="AR103" s="141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3"/>
      <c r="BD103" s="141"/>
      <c r="BE103" s="142"/>
      <c r="BF103" s="142"/>
      <c r="BG103" s="142"/>
      <c r="BH103" s="142"/>
      <c r="BI103" s="142"/>
      <c r="BJ103" s="142"/>
      <c r="BK103" s="142"/>
      <c r="BL103" s="142"/>
      <c r="BM103" s="143"/>
      <c r="BN103" s="141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3"/>
      <c r="CD103" s="141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3"/>
      <c r="CQ103" s="141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3"/>
      <c r="DB103" s="141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3"/>
      <c r="DN103" s="141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3"/>
      <c r="ED103" s="141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3"/>
      <c r="EV103" s="222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7"/>
      <c r="FL103" s="222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7"/>
      <c r="GF103" s="20"/>
      <c r="GG103" s="20"/>
      <c r="GH103" s="20"/>
      <c r="GI103" s="20"/>
      <c r="GJ103" s="20"/>
      <c r="GK103" s="20"/>
      <c r="GL103" s="20"/>
      <c r="GM103" s="20"/>
    </row>
    <row r="104" spans="1:195" ht="29.25" customHeight="1" hidden="1">
      <c r="A104" s="180" t="s">
        <v>169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20"/>
      <c r="GG104" s="20"/>
      <c r="GH104" s="20"/>
      <c r="GI104" s="20"/>
      <c r="GJ104" s="20"/>
      <c r="GK104" s="20"/>
      <c r="GL104" s="20"/>
      <c r="GM104" s="20"/>
    </row>
    <row r="105" spans="1:195" ht="11.25" hidden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</row>
    <row r="106" spans="1:195" ht="12" hidden="1">
      <c r="A106" s="191" t="s">
        <v>171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20"/>
      <c r="GG106" s="20"/>
      <c r="GH106" s="20"/>
      <c r="GI106" s="20"/>
      <c r="GJ106" s="20"/>
      <c r="GK106" s="20"/>
      <c r="GL106" s="20"/>
      <c r="GM106" s="20"/>
    </row>
    <row r="107" spans="188:195" ht="11.25" hidden="1">
      <c r="GF107" s="20"/>
      <c r="GG107" s="20"/>
      <c r="GH107" s="20"/>
      <c r="GI107" s="20"/>
      <c r="GJ107" s="20"/>
      <c r="GK107" s="20"/>
      <c r="GL107" s="20"/>
      <c r="GM107" s="20"/>
    </row>
    <row r="108" spans="1:195" ht="27.75" customHeight="1" hidden="1">
      <c r="A108" s="141" t="s">
        <v>119</v>
      </c>
      <c r="B108" s="142"/>
      <c r="C108" s="142"/>
      <c r="D108" s="142"/>
      <c r="E108" s="143"/>
      <c r="F108" s="141" t="s">
        <v>35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3"/>
      <c r="ES108" s="141" t="s">
        <v>122</v>
      </c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3"/>
      <c r="GF108" s="20"/>
      <c r="GG108" s="20"/>
      <c r="GH108" s="20"/>
      <c r="GI108" s="20"/>
      <c r="GJ108" s="20"/>
      <c r="GK108" s="20"/>
      <c r="GL108" s="20"/>
      <c r="GM108" s="20"/>
    </row>
    <row r="109" spans="1:195" ht="12.75" customHeight="1" hidden="1">
      <c r="A109" s="141">
        <v>1</v>
      </c>
      <c r="B109" s="142"/>
      <c r="C109" s="142"/>
      <c r="D109" s="142"/>
      <c r="E109" s="143"/>
      <c r="F109" s="141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3"/>
      <c r="ES109" s="141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/>
      <c r="GD109" s="142"/>
      <c r="GE109" s="143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 hidden="1">
      <c r="A110" s="141">
        <v>2</v>
      </c>
      <c r="B110" s="142"/>
      <c r="C110" s="142"/>
      <c r="D110" s="142"/>
      <c r="E110" s="143"/>
      <c r="F110" s="141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3"/>
      <c r="ES110" s="141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3"/>
      <c r="GF110" s="20"/>
      <c r="GG110" s="20"/>
      <c r="GH110" s="20"/>
      <c r="GI110" s="20"/>
      <c r="GJ110" s="20"/>
      <c r="GK110" s="20"/>
      <c r="GL110" s="20"/>
      <c r="GM110" s="20"/>
    </row>
    <row r="111" spans="1:195" ht="11.25" hidden="1">
      <c r="A111" s="138" t="s">
        <v>17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40"/>
      <c r="ES111" s="141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  <c r="FL111" s="142"/>
      <c r="FM111" s="142"/>
      <c r="FN111" s="142"/>
      <c r="FO111" s="142"/>
      <c r="FP111" s="142"/>
      <c r="FQ111" s="142"/>
      <c r="FR111" s="142"/>
      <c r="FS111" s="142"/>
      <c r="FT111" s="142"/>
      <c r="FU111" s="142"/>
      <c r="FV111" s="142"/>
      <c r="FW111" s="142"/>
      <c r="FX111" s="142"/>
      <c r="FY111" s="142"/>
      <c r="FZ111" s="142"/>
      <c r="GA111" s="142"/>
      <c r="GB111" s="142"/>
      <c r="GC111" s="142"/>
      <c r="GD111" s="142"/>
      <c r="GE111" s="143"/>
      <c r="GF111" s="20"/>
      <c r="GG111" s="20"/>
      <c r="GH111" s="20"/>
      <c r="GI111" s="20"/>
      <c r="GJ111" s="20"/>
      <c r="GK111" s="20"/>
      <c r="GL111" s="20"/>
      <c r="GM111" s="20"/>
    </row>
    <row r="112" spans="1:195" ht="22.5" customHeight="1" hidden="1">
      <c r="A112" s="180" t="s">
        <v>199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  <c r="DD113" s="221"/>
      <c r="DE113" s="221"/>
      <c r="DF113" s="221"/>
      <c r="DG113" s="221"/>
      <c r="DH113" s="221"/>
      <c r="DI113" s="221"/>
      <c r="DJ113" s="221"/>
      <c r="DK113" s="221"/>
      <c r="DL113" s="221"/>
      <c r="DM113" s="221"/>
      <c r="DN113" s="221"/>
      <c r="DO113" s="221"/>
      <c r="DP113" s="221"/>
      <c r="DQ113" s="221"/>
      <c r="DR113" s="221"/>
      <c r="DS113" s="221"/>
      <c r="DT113" s="221"/>
      <c r="DU113" s="221"/>
      <c r="DV113" s="221"/>
      <c r="DW113" s="221"/>
      <c r="DX113" s="221"/>
      <c r="DY113" s="221"/>
      <c r="DZ113" s="221"/>
      <c r="EA113" s="221"/>
      <c r="EB113" s="221"/>
      <c r="EC113" s="221"/>
      <c r="ED113" s="221"/>
      <c r="EE113" s="221"/>
      <c r="EF113" s="221"/>
      <c r="EG113" s="221"/>
      <c r="EH113" s="221"/>
      <c r="EI113" s="221"/>
      <c r="EJ113" s="221"/>
      <c r="EK113" s="221"/>
      <c r="EL113" s="221"/>
      <c r="EM113" s="221"/>
      <c r="EN113" s="221"/>
      <c r="EO113" s="221"/>
      <c r="EP113" s="221"/>
      <c r="EQ113" s="221"/>
      <c r="ER113" s="221"/>
      <c r="ES113" s="221"/>
      <c r="ET113" s="221"/>
      <c r="EU113" s="221"/>
      <c r="EV113" s="221"/>
      <c r="EW113" s="221"/>
      <c r="EX113" s="221"/>
      <c r="EY113" s="221"/>
      <c r="EZ113" s="221"/>
      <c r="FA113" s="221"/>
      <c r="FB113" s="221"/>
      <c r="FC113" s="221"/>
      <c r="FD113" s="221"/>
      <c r="FE113" s="221"/>
      <c r="FF113" s="221"/>
      <c r="FG113" s="221"/>
      <c r="FH113" s="221"/>
      <c r="FI113" s="221"/>
      <c r="FJ113" s="221"/>
      <c r="FK113" s="221"/>
      <c r="FL113" s="221"/>
      <c r="FM113" s="221"/>
      <c r="FN113" s="221"/>
      <c r="FO113" s="221"/>
      <c r="FP113" s="221"/>
      <c r="FQ113" s="221"/>
      <c r="FR113" s="221"/>
      <c r="FS113" s="221"/>
      <c r="FT113" s="221"/>
      <c r="FU113" s="221"/>
      <c r="FV113" s="221"/>
      <c r="FW113" s="221"/>
      <c r="FX113" s="221"/>
      <c r="FY113" s="221"/>
      <c r="FZ113" s="221"/>
      <c r="GA113" s="221"/>
      <c r="GB113" s="221"/>
      <c r="GC113" s="221"/>
      <c r="GD113" s="221"/>
      <c r="GE113" s="221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</sheetData>
  <sheetProtection/>
  <mergeCells count="405">
    <mergeCell ref="DB38:DM38"/>
    <mergeCell ref="DN38:EC38"/>
    <mergeCell ref="ED38:EU38"/>
    <mergeCell ref="EV38:FK38"/>
    <mergeCell ref="BD38:BM38"/>
    <mergeCell ref="BN38:CC38"/>
    <mergeCell ref="FL35:GE36"/>
    <mergeCell ref="ED35:EU35"/>
    <mergeCell ref="EV35:FK35"/>
    <mergeCell ref="AR35:BC35"/>
    <mergeCell ref="BD35:BM35"/>
    <mergeCell ref="FL38:GE38"/>
    <mergeCell ref="CD38:CP38"/>
    <mergeCell ref="CQ38:DA38"/>
    <mergeCell ref="CD36:CP36"/>
    <mergeCell ref="DN36:EC36"/>
    <mergeCell ref="F62:ER62"/>
    <mergeCell ref="A58:GE58"/>
    <mergeCell ref="BN35:CC35"/>
    <mergeCell ref="CD35:CP35"/>
    <mergeCell ref="A34:E34"/>
    <mergeCell ref="F53:ER53"/>
    <mergeCell ref="ES53:GE53"/>
    <mergeCell ref="F54:ER54"/>
    <mergeCell ref="A46:E46"/>
    <mergeCell ref="A38:E38"/>
    <mergeCell ref="A63:ER63"/>
    <mergeCell ref="ES60:GE60"/>
    <mergeCell ref="ES61:GE61"/>
    <mergeCell ref="ES62:GE62"/>
    <mergeCell ref="ES63:GE63"/>
    <mergeCell ref="A60:E60"/>
    <mergeCell ref="F60:ER60"/>
    <mergeCell ref="A61:E61"/>
    <mergeCell ref="F61:ER61"/>
    <mergeCell ref="A62:E62"/>
    <mergeCell ref="CD34:CP34"/>
    <mergeCell ref="CQ34:DA34"/>
    <mergeCell ref="DB34:DM34"/>
    <mergeCell ref="CD33:CP33"/>
    <mergeCell ref="AR17:BC17"/>
    <mergeCell ref="BD17:BM17"/>
    <mergeCell ref="F24:ER24"/>
    <mergeCell ref="A22:GE22"/>
    <mergeCell ref="A21:GE21"/>
    <mergeCell ref="FL17:GE17"/>
    <mergeCell ref="CQ17:DA17"/>
    <mergeCell ref="F12:AQ12"/>
    <mergeCell ref="FL1:GE1"/>
    <mergeCell ref="A4:GE4"/>
    <mergeCell ref="A5:GE5"/>
    <mergeCell ref="A6:GE6"/>
    <mergeCell ref="A11:E11"/>
    <mergeCell ref="EV11:FK11"/>
    <mergeCell ref="ED10:EU10"/>
    <mergeCell ref="EV10:FK10"/>
    <mergeCell ref="FL10:GE10"/>
    <mergeCell ref="A26:E26"/>
    <mergeCell ref="A24:E24"/>
    <mergeCell ref="A25:E25"/>
    <mergeCell ref="A12:E12"/>
    <mergeCell ref="ES26:GE26"/>
    <mergeCell ref="DN17:EC17"/>
    <mergeCell ref="BN12:CC12"/>
    <mergeCell ref="DN12:EC12"/>
    <mergeCell ref="ED12:EU12"/>
    <mergeCell ref="A109:E109"/>
    <mergeCell ref="A106:GE106"/>
    <mergeCell ref="AR102:BC102"/>
    <mergeCell ref="F102:AQ102"/>
    <mergeCell ref="ED100:EU100"/>
    <mergeCell ref="FL12:GE12"/>
    <mergeCell ref="CD17:CP17"/>
    <mergeCell ref="FL99:GE99"/>
    <mergeCell ref="F103:AQ103"/>
    <mergeCell ref="BD103:BM103"/>
    <mergeCell ref="A113:GE113"/>
    <mergeCell ref="A112:GE112"/>
    <mergeCell ref="A111:ER111"/>
    <mergeCell ref="ES109:GE109"/>
    <mergeCell ref="ES108:GE108"/>
    <mergeCell ref="ES110:GE110"/>
    <mergeCell ref="ES111:GE111"/>
    <mergeCell ref="A108:E108"/>
    <mergeCell ref="F108:ER108"/>
    <mergeCell ref="F109:ER109"/>
    <mergeCell ref="A110:E110"/>
    <mergeCell ref="F110:ER110"/>
    <mergeCell ref="EV99:FK99"/>
    <mergeCell ref="EV100:FK100"/>
    <mergeCell ref="A104:GE104"/>
    <mergeCell ref="EV103:FK103"/>
    <mergeCell ref="ED103:EU103"/>
    <mergeCell ref="FL102:GE102"/>
    <mergeCell ref="EV102:FK102"/>
    <mergeCell ref="AR103:BC103"/>
    <mergeCell ref="A103:E103"/>
    <mergeCell ref="ED102:EU102"/>
    <mergeCell ref="FL103:GE103"/>
    <mergeCell ref="FL101:GE101"/>
    <mergeCell ref="EV101:FK101"/>
    <mergeCell ref="ED101:EU101"/>
    <mergeCell ref="CQ101:DA101"/>
    <mergeCell ref="CD101:CP101"/>
    <mergeCell ref="DN101:EC101"/>
    <mergeCell ref="BN103:CC103"/>
    <mergeCell ref="FL100:GE100"/>
    <mergeCell ref="ED99:EU99"/>
    <mergeCell ref="CQ39:DA39"/>
    <mergeCell ref="DB39:DM39"/>
    <mergeCell ref="ED97:GE97"/>
    <mergeCell ref="ES56:GE56"/>
    <mergeCell ref="A56:ER56"/>
    <mergeCell ref="F55:ER55"/>
    <mergeCell ref="A55:E55"/>
    <mergeCell ref="A51:GE51"/>
    <mergeCell ref="A53:E53"/>
    <mergeCell ref="DB100:DM100"/>
    <mergeCell ref="CQ100:DA100"/>
    <mergeCell ref="CD100:CP100"/>
    <mergeCell ref="DB99:DM99"/>
    <mergeCell ref="CQ99:DA99"/>
    <mergeCell ref="CD99:CP99"/>
    <mergeCell ref="A99:E99"/>
    <mergeCell ref="BN100:CC100"/>
    <mergeCell ref="BD100:BM100"/>
    <mergeCell ref="DN100:EC100"/>
    <mergeCell ref="DN103:EC103"/>
    <mergeCell ref="CQ102:DA102"/>
    <mergeCell ref="CD102:CP102"/>
    <mergeCell ref="DN102:EC102"/>
    <mergeCell ref="DB103:DM103"/>
    <mergeCell ref="CQ103:DA103"/>
    <mergeCell ref="CD103:CP103"/>
    <mergeCell ref="DB102:DM102"/>
    <mergeCell ref="DB101:DM101"/>
    <mergeCell ref="BN101:CC101"/>
    <mergeCell ref="BD101:BM101"/>
    <mergeCell ref="A102:E102"/>
    <mergeCell ref="AR101:BC101"/>
    <mergeCell ref="F101:AQ101"/>
    <mergeCell ref="A101:E101"/>
    <mergeCell ref="BN102:CC102"/>
    <mergeCell ref="BD102:BM102"/>
    <mergeCell ref="AR100:BC100"/>
    <mergeCell ref="F100:AQ100"/>
    <mergeCell ref="A100:E100"/>
    <mergeCell ref="BN99:CC99"/>
    <mergeCell ref="F99:AQ99"/>
    <mergeCell ref="CD39:CP39"/>
    <mergeCell ref="A44:E44"/>
    <mergeCell ref="A45:E45"/>
    <mergeCell ref="A40:GE40"/>
    <mergeCell ref="A41:GE41"/>
    <mergeCell ref="EV33:FK33"/>
    <mergeCell ref="DN35:EC35"/>
    <mergeCell ref="A50:GE50"/>
    <mergeCell ref="ES47:GE47"/>
    <mergeCell ref="BD97:BM98"/>
    <mergeCell ref="CD97:CP98"/>
    <mergeCell ref="AR97:BC98"/>
    <mergeCell ref="F97:AQ98"/>
    <mergeCell ref="BN97:CC98"/>
    <mergeCell ref="A54:E54"/>
    <mergeCell ref="FL34:GE34"/>
    <mergeCell ref="EV32:FK32"/>
    <mergeCell ref="FL32:GE32"/>
    <mergeCell ref="ES55:GE55"/>
    <mergeCell ref="ES54:GE54"/>
    <mergeCell ref="EV98:FK98"/>
    <mergeCell ref="ED98:EU98"/>
    <mergeCell ref="A65:GE65"/>
    <mergeCell ref="ES46:GE46"/>
    <mergeCell ref="DN33:EC33"/>
    <mergeCell ref="FL11:GE11"/>
    <mergeCell ref="ED11:EU11"/>
    <mergeCell ref="DB12:DM12"/>
    <mergeCell ref="FL33:GE33"/>
    <mergeCell ref="DN31:EC32"/>
    <mergeCell ref="ED31:GE31"/>
    <mergeCell ref="ED17:EU17"/>
    <mergeCell ref="EV17:FK17"/>
    <mergeCell ref="EV12:FK12"/>
    <mergeCell ref="ED33:EU33"/>
    <mergeCell ref="A8:E9"/>
    <mergeCell ref="ED8:GE8"/>
    <mergeCell ref="F8:AQ9"/>
    <mergeCell ref="AR8:BC9"/>
    <mergeCell ref="BD8:BM9"/>
    <mergeCell ref="BN8:CC9"/>
    <mergeCell ref="EV9:FK9"/>
    <mergeCell ref="FL9:GE9"/>
    <mergeCell ref="DN8:EC9"/>
    <mergeCell ref="ED9:EU9"/>
    <mergeCell ref="A10:E10"/>
    <mergeCell ref="F10:AQ10"/>
    <mergeCell ref="AR10:BC10"/>
    <mergeCell ref="BD10:BM10"/>
    <mergeCell ref="BN10:CC10"/>
    <mergeCell ref="BN31:CC32"/>
    <mergeCell ref="A17:AQ17"/>
    <mergeCell ref="F11:AQ11"/>
    <mergeCell ref="AR11:BC11"/>
    <mergeCell ref="F26:ER26"/>
    <mergeCell ref="F33:AQ33"/>
    <mergeCell ref="AR33:BC33"/>
    <mergeCell ref="BD33:BM33"/>
    <mergeCell ref="BN33:CC33"/>
    <mergeCell ref="AR31:BC32"/>
    <mergeCell ref="A18:GD18"/>
    <mergeCell ref="A33:E33"/>
    <mergeCell ref="DB31:DM32"/>
    <mergeCell ref="ES25:GE25"/>
    <mergeCell ref="F25:ER25"/>
    <mergeCell ref="CQ8:DA9"/>
    <mergeCell ref="ED32:EU32"/>
    <mergeCell ref="CD13:CP13"/>
    <mergeCell ref="DN11:EC11"/>
    <mergeCell ref="DB11:DM11"/>
    <mergeCell ref="CD11:CP11"/>
    <mergeCell ref="CD8:CP9"/>
    <mergeCell ref="CD10:CP10"/>
    <mergeCell ref="DN10:EC10"/>
    <mergeCell ref="CD15:CP15"/>
    <mergeCell ref="F35:AQ35"/>
    <mergeCell ref="A19:GD19"/>
    <mergeCell ref="A31:E32"/>
    <mergeCell ref="F31:AQ32"/>
    <mergeCell ref="A27:ER27"/>
    <mergeCell ref="F34:AQ34"/>
    <mergeCell ref="AR34:BC34"/>
    <mergeCell ref="BD34:BM34"/>
    <mergeCell ref="BN34:CC34"/>
    <mergeCell ref="CQ31:DA32"/>
    <mergeCell ref="A36:E36"/>
    <mergeCell ref="F36:AQ36"/>
    <mergeCell ref="F45:DV45"/>
    <mergeCell ref="DW45:ER45"/>
    <mergeCell ref="AR36:BC36"/>
    <mergeCell ref="BD36:BM36"/>
    <mergeCell ref="BN36:CC36"/>
    <mergeCell ref="A42:GE42"/>
    <mergeCell ref="F38:AQ38"/>
    <mergeCell ref="AR38:BC38"/>
    <mergeCell ref="EY2:GE2"/>
    <mergeCell ref="DN34:EC34"/>
    <mergeCell ref="ED34:EU34"/>
    <mergeCell ref="EV34:FK34"/>
    <mergeCell ref="BN39:CC39"/>
    <mergeCell ref="BD11:BM11"/>
    <mergeCell ref="CD12:CP12"/>
    <mergeCell ref="DB8:DM9"/>
    <mergeCell ref="CQ10:DA10"/>
    <mergeCell ref="DB10:DM10"/>
    <mergeCell ref="DB97:DM98"/>
    <mergeCell ref="DN99:EC99"/>
    <mergeCell ref="BD99:BM99"/>
    <mergeCell ref="AR99:BC99"/>
    <mergeCell ref="A95:GE95"/>
    <mergeCell ref="A93:GE93"/>
    <mergeCell ref="FL98:GE98"/>
    <mergeCell ref="A97:E98"/>
    <mergeCell ref="CQ97:DA98"/>
    <mergeCell ref="DN97:EC98"/>
    <mergeCell ref="A92:ER92"/>
    <mergeCell ref="ES45:GE45"/>
    <mergeCell ref="ES44:GE44"/>
    <mergeCell ref="ES89:GE89"/>
    <mergeCell ref="ES92:GE92"/>
    <mergeCell ref="ES91:GE91"/>
    <mergeCell ref="DW91:ER91"/>
    <mergeCell ref="DW90:ER90"/>
    <mergeCell ref="DW89:ER89"/>
    <mergeCell ref="F91:DV91"/>
    <mergeCell ref="F90:DV90"/>
    <mergeCell ref="A89:E89"/>
    <mergeCell ref="A91:E91"/>
    <mergeCell ref="A90:E90"/>
    <mergeCell ref="F89:DV89"/>
    <mergeCell ref="A87:GE87"/>
    <mergeCell ref="ES90:GE90"/>
    <mergeCell ref="A85:GE85"/>
    <mergeCell ref="A84:ER84"/>
    <mergeCell ref="ES81:GE81"/>
    <mergeCell ref="ES82:GE82"/>
    <mergeCell ref="ES84:GE84"/>
    <mergeCell ref="ES83:GE83"/>
    <mergeCell ref="F83:DV83"/>
    <mergeCell ref="DW81:ER81"/>
    <mergeCell ref="F81:DV81"/>
    <mergeCell ref="F82:DV82"/>
    <mergeCell ref="DW83:ER83"/>
    <mergeCell ref="DW82:ER82"/>
    <mergeCell ref="A82:E82"/>
    <mergeCell ref="A81:E81"/>
    <mergeCell ref="A83:E83"/>
    <mergeCell ref="A79:GE79"/>
    <mergeCell ref="A77:ER77"/>
    <mergeCell ref="ES77:GE77"/>
    <mergeCell ref="A39:AQ39"/>
    <mergeCell ref="DN39:EC39"/>
    <mergeCell ref="ED39:EU39"/>
    <mergeCell ref="EV39:FK39"/>
    <mergeCell ref="FL39:GE39"/>
    <mergeCell ref="ES74:GE74"/>
    <mergeCell ref="F74:ER74"/>
    <mergeCell ref="A75:E75"/>
    <mergeCell ref="A76:E76"/>
    <mergeCell ref="A74:E74"/>
    <mergeCell ref="A72:GE72"/>
    <mergeCell ref="A70:ER70"/>
    <mergeCell ref="A48:GE48"/>
    <mergeCell ref="ES69:GE69"/>
    <mergeCell ref="ES67:GE67"/>
    <mergeCell ref="ES68:GE68"/>
    <mergeCell ref="ES70:GE70"/>
    <mergeCell ref="ES75:GE75"/>
    <mergeCell ref="ES76:GE76"/>
    <mergeCell ref="F75:ER75"/>
    <mergeCell ref="F76:ER76"/>
    <mergeCell ref="CQ35:DA35"/>
    <mergeCell ref="DB35:DM35"/>
    <mergeCell ref="AR39:BC39"/>
    <mergeCell ref="BD39:BM39"/>
    <mergeCell ref="F67:ER67"/>
    <mergeCell ref="EV36:FK36"/>
    <mergeCell ref="CQ36:DA36"/>
    <mergeCell ref="EV13:FK13"/>
    <mergeCell ref="EV14:FK14"/>
    <mergeCell ref="DB13:DM13"/>
    <mergeCell ref="DN13:EC13"/>
    <mergeCell ref="ED13:EU13"/>
    <mergeCell ref="BN13:CC13"/>
    <mergeCell ref="ED14:EU14"/>
    <mergeCell ref="CQ11:DA11"/>
    <mergeCell ref="AR13:BC13"/>
    <mergeCell ref="BD13:BM13"/>
    <mergeCell ref="CQ13:DA13"/>
    <mergeCell ref="CQ12:DA12"/>
    <mergeCell ref="BN11:CC11"/>
    <mergeCell ref="AR12:BC12"/>
    <mergeCell ref="BD12:BM12"/>
    <mergeCell ref="A68:E68"/>
    <mergeCell ref="A67:E67"/>
    <mergeCell ref="A69:E69"/>
    <mergeCell ref="F68:ER68"/>
    <mergeCell ref="F69:ER69"/>
    <mergeCell ref="CQ33:DA33"/>
    <mergeCell ref="DB33:DM33"/>
    <mergeCell ref="F44:DV44"/>
    <mergeCell ref="DW44:ER44"/>
    <mergeCell ref="A35:E35"/>
    <mergeCell ref="A14:E14"/>
    <mergeCell ref="F14:AQ14"/>
    <mergeCell ref="AR14:BC14"/>
    <mergeCell ref="BD14:BM14"/>
    <mergeCell ref="CQ14:DA14"/>
    <mergeCell ref="DB14:DM14"/>
    <mergeCell ref="A13:E13"/>
    <mergeCell ref="F13:AQ13"/>
    <mergeCell ref="DN14:EC14"/>
    <mergeCell ref="BN14:CC14"/>
    <mergeCell ref="CD14:CP14"/>
    <mergeCell ref="A15:E15"/>
    <mergeCell ref="F15:AQ15"/>
    <mergeCell ref="AR15:BC15"/>
    <mergeCell ref="BD15:BM15"/>
    <mergeCell ref="BN15:CC15"/>
    <mergeCell ref="EV15:FK15"/>
    <mergeCell ref="CQ16:DA16"/>
    <mergeCell ref="DB16:DM16"/>
    <mergeCell ref="DN16:EC16"/>
    <mergeCell ref="ED16:EU16"/>
    <mergeCell ref="EV16:FK16"/>
    <mergeCell ref="DB15:DM15"/>
    <mergeCell ref="ED15:EU15"/>
    <mergeCell ref="CQ15:DA15"/>
    <mergeCell ref="DN15:EC15"/>
    <mergeCell ref="F16:AQ16"/>
    <mergeCell ref="AR16:BC16"/>
    <mergeCell ref="BD16:BM16"/>
    <mergeCell ref="BN16:CC16"/>
    <mergeCell ref="CD16:CP16"/>
    <mergeCell ref="BD31:BM32"/>
    <mergeCell ref="CD31:CP32"/>
    <mergeCell ref="A29:GE29"/>
    <mergeCell ref="ES24:GE24"/>
    <mergeCell ref="DB17:DM17"/>
    <mergeCell ref="ED36:EU36"/>
    <mergeCell ref="FL13:GE16"/>
    <mergeCell ref="A16:E16"/>
    <mergeCell ref="CQ37:DA37"/>
    <mergeCell ref="DB36:DM36"/>
    <mergeCell ref="BN17:CC17"/>
    <mergeCell ref="DB37:DM37"/>
    <mergeCell ref="A37:E37"/>
    <mergeCell ref="ED37:EU37"/>
    <mergeCell ref="EV37:FK37"/>
    <mergeCell ref="FL37:GE37"/>
    <mergeCell ref="F37:AQ37"/>
    <mergeCell ref="AR37:BC37"/>
    <mergeCell ref="BD37:BM37"/>
    <mergeCell ref="BN37:CC37"/>
    <mergeCell ref="CD37:CP37"/>
    <mergeCell ref="DN37:EC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1" max="186" man="1"/>
    <brk id="8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14">
      <selection activeCell="DD18" sqref="DD18:DN18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3" width="0.875" style="10" customWidth="1"/>
    <col min="64" max="64" width="3.375" style="10" customWidth="1"/>
    <col min="65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30" t="s">
        <v>246</v>
      </c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</row>
    <row r="2" spans="84:133" ht="20.25" customHeight="1">
      <c r="CF2" s="21"/>
      <c r="CG2" s="270" t="s">
        <v>280</v>
      </c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</row>
    <row r="3" ht="13.5" customHeight="1">
      <c r="CX3" s="11"/>
    </row>
    <row r="4" spans="1:133" ht="20.25" customHeight="1">
      <c r="A4" s="232" t="s">
        <v>129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</row>
    <row r="5" s="12" customFormat="1" ht="13.5" customHeight="1"/>
    <row r="6" spans="1:48" s="12" customFormat="1" ht="15">
      <c r="A6" s="226" t="s">
        <v>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36" t="s">
        <v>3</v>
      </c>
      <c r="B9" s="237"/>
      <c r="C9" s="237"/>
      <c r="D9" s="237"/>
      <c r="E9" s="237"/>
      <c r="F9" s="238"/>
      <c r="G9" s="236" t="s">
        <v>20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  <c r="Z9" s="236" t="s">
        <v>15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8"/>
      <c r="AL9" s="245" t="s">
        <v>16</v>
      </c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36" t="s">
        <v>196</v>
      </c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 t="s">
        <v>173</v>
      </c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8"/>
      <c r="CS9" s="141" t="s">
        <v>137</v>
      </c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7"/>
    </row>
    <row r="10" spans="1:133" s="13" customFormat="1" ht="80.25" customHeight="1">
      <c r="A10" s="239"/>
      <c r="B10" s="240"/>
      <c r="C10" s="240"/>
      <c r="D10" s="240"/>
      <c r="E10" s="240"/>
      <c r="F10" s="241"/>
      <c r="G10" s="239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  <c r="Z10" s="239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1"/>
      <c r="AL10" s="245" t="s">
        <v>167</v>
      </c>
      <c r="AM10" s="245"/>
      <c r="AN10" s="245"/>
      <c r="AO10" s="245"/>
      <c r="AP10" s="245"/>
      <c r="AQ10" s="245"/>
      <c r="AR10" s="245"/>
      <c r="AS10" s="245"/>
      <c r="AT10" s="245"/>
      <c r="AU10" s="245" t="s">
        <v>0</v>
      </c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39"/>
      <c r="BW10" s="240"/>
      <c r="BX10" s="240"/>
      <c r="BY10" s="240"/>
      <c r="BZ10" s="240"/>
      <c r="CA10" s="240"/>
      <c r="CB10" s="240"/>
      <c r="CC10" s="240"/>
      <c r="CD10" s="240"/>
      <c r="CE10" s="240"/>
      <c r="CF10" s="241"/>
      <c r="CG10" s="239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/>
      <c r="CS10" s="165" t="s">
        <v>130</v>
      </c>
      <c r="CT10" s="166"/>
      <c r="CU10" s="166"/>
      <c r="CV10" s="166"/>
      <c r="CW10" s="166"/>
      <c r="CX10" s="166"/>
      <c r="CY10" s="166"/>
      <c r="CZ10" s="166"/>
      <c r="DA10" s="166"/>
      <c r="DB10" s="166"/>
      <c r="DC10" s="167"/>
      <c r="DD10" s="165" t="s">
        <v>135</v>
      </c>
      <c r="DE10" s="166"/>
      <c r="DF10" s="166"/>
      <c r="DG10" s="166"/>
      <c r="DH10" s="166"/>
      <c r="DI10" s="166"/>
      <c r="DJ10" s="166"/>
      <c r="DK10" s="166"/>
      <c r="DL10" s="166"/>
      <c r="DM10" s="166"/>
      <c r="DN10" s="167"/>
      <c r="DO10" s="141" t="s">
        <v>18</v>
      </c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7"/>
    </row>
    <row r="11" spans="1:133" s="13" customFormat="1" ht="57.75" customHeight="1">
      <c r="A11" s="242"/>
      <c r="B11" s="243"/>
      <c r="C11" s="243"/>
      <c r="D11" s="243"/>
      <c r="E11" s="243"/>
      <c r="F11" s="244"/>
      <c r="G11" s="242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4"/>
      <c r="Z11" s="242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4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 t="s">
        <v>139</v>
      </c>
      <c r="AV11" s="245"/>
      <c r="AW11" s="245"/>
      <c r="AX11" s="245"/>
      <c r="AY11" s="245"/>
      <c r="AZ11" s="245"/>
      <c r="BA11" s="245"/>
      <c r="BB11" s="245"/>
      <c r="BC11" s="245"/>
      <c r="BD11" s="245" t="s">
        <v>140</v>
      </c>
      <c r="BE11" s="245"/>
      <c r="BF11" s="245"/>
      <c r="BG11" s="245"/>
      <c r="BH11" s="245"/>
      <c r="BI11" s="245"/>
      <c r="BJ11" s="245"/>
      <c r="BK11" s="245"/>
      <c r="BL11" s="245"/>
      <c r="BM11" s="245" t="s">
        <v>141</v>
      </c>
      <c r="BN11" s="245"/>
      <c r="BO11" s="245"/>
      <c r="BP11" s="245"/>
      <c r="BQ11" s="245"/>
      <c r="BR11" s="245"/>
      <c r="BS11" s="245"/>
      <c r="BT11" s="245"/>
      <c r="BU11" s="245"/>
      <c r="BV11" s="242"/>
      <c r="BW11" s="243"/>
      <c r="BX11" s="243"/>
      <c r="BY11" s="243"/>
      <c r="BZ11" s="243"/>
      <c r="CA11" s="243"/>
      <c r="CB11" s="243"/>
      <c r="CC11" s="243"/>
      <c r="CD11" s="243"/>
      <c r="CE11" s="243"/>
      <c r="CF11" s="244"/>
      <c r="CG11" s="242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4"/>
      <c r="CS11" s="168"/>
      <c r="CT11" s="169"/>
      <c r="CU11" s="169"/>
      <c r="CV11" s="169"/>
      <c r="CW11" s="169"/>
      <c r="CX11" s="169"/>
      <c r="CY11" s="169"/>
      <c r="CZ11" s="169"/>
      <c r="DA11" s="169"/>
      <c r="DB11" s="169"/>
      <c r="DC11" s="170"/>
      <c r="DD11" s="168"/>
      <c r="DE11" s="169"/>
      <c r="DF11" s="169"/>
      <c r="DG11" s="169"/>
      <c r="DH11" s="169"/>
      <c r="DI11" s="169"/>
      <c r="DJ11" s="169"/>
      <c r="DK11" s="169"/>
      <c r="DL11" s="169"/>
      <c r="DM11" s="169"/>
      <c r="DN11" s="170"/>
      <c r="DO11" s="141" t="s">
        <v>2</v>
      </c>
      <c r="DP11" s="156"/>
      <c r="DQ11" s="156"/>
      <c r="DR11" s="156"/>
      <c r="DS11" s="156"/>
      <c r="DT11" s="156"/>
      <c r="DU11" s="156"/>
      <c r="DV11" s="157"/>
      <c r="DW11" s="141" t="s">
        <v>19</v>
      </c>
      <c r="DX11" s="156"/>
      <c r="DY11" s="156"/>
      <c r="DZ11" s="156"/>
      <c r="EA11" s="156"/>
      <c r="EB11" s="156"/>
      <c r="EC11" s="157"/>
    </row>
    <row r="12" spans="1:133" s="14" customFormat="1" ht="12">
      <c r="A12" s="233">
        <v>1</v>
      </c>
      <c r="B12" s="234"/>
      <c r="C12" s="234"/>
      <c r="D12" s="234"/>
      <c r="E12" s="234"/>
      <c r="F12" s="235"/>
      <c r="G12" s="233">
        <v>2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5"/>
      <c r="Z12" s="233">
        <v>3</v>
      </c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  <c r="AL12" s="233">
        <v>4</v>
      </c>
      <c r="AM12" s="234"/>
      <c r="AN12" s="234"/>
      <c r="AO12" s="234"/>
      <c r="AP12" s="234"/>
      <c r="AQ12" s="234"/>
      <c r="AR12" s="234"/>
      <c r="AS12" s="234"/>
      <c r="AT12" s="235"/>
      <c r="AU12" s="233">
        <v>5</v>
      </c>
      <c r="AV12" s="234"/>
      <c r="AW12" s="234"/>
      <c r="AX12" s="234"/>
      <c r="AY12" s="234"/>
      <c r="AZ12" s="234"/>
      <c r="BA12" s="234"/>
      <c r="BB12" s="234"/>
      <c r="BC12" s="235"/>
      <c r="BD12" s="233">
        <v>6</v>
      </c>
      <c r="BE12" s="234"/>
      <c r="BF12" s="234"/>
      <c r="BG12" s="234"/>
      <c r="BH12" s="234"/>
      <c r="BI12" s="234"/>
      <c r="BJ12" s="234"/>
      <c r="BK12" s="234"/>
      <c r="BL12" s="235"/>
      <c r="BM12" s="233">
        <v>7</v>
      </c>
      <c r="BN12" s="234"/>
      <c r="BO12" s="234"/>
      <c r="BP12" s="234"/>
      <c r="BQ12" s="234"/>
      <c r="BR12" s="234"/>
      <c r="BS12" s="234"/>
      <c r="BT12" s="234"/>
      <c r="BU12" s="235"/>
      <c r="BV12" s="233">
        <v>8</v>
      </c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3">
        <v>9</v>
      </c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5"/>
      <c r="CS12" s="233">
        <v>10</v>
      </c>
      <c r="CT12" s="234"/>
      <c r="CU12" s="234"/>
      <c r="CV12" s="234"/>
      <c r="CW12" s="234"/>
      <c r="CX12" s="234"/>
      <c r="CY12" s="234"/>
      <c r="CZ12" s="234"/>
      <c r="DA12" s="234"/>
      <c r="DB12" s="234"/>
      <c r="DC12" s="235"/>
      <c r="DD12" s="233">
        <v>11</v>
      </c>
      <c r="DE12" s="234"/>
      <c r="DF12" s="234"/>
      <c r="DG12" s="234"/>
      <c r="DH12" s="234"/>
      <c r="DI12" s="234"/>
      <c r="DJ12" s="234"/>
      <c r="DK12" s="234"/>
      <c r="DL12" s="234"/>
      <c r="DM12" s="234"/>
      <c r="DN12" s="235"/>
      <c r="DO12" s="233">
        <v>12</v>
      </c>
      <c r="DP12" s="234"/>
      <c r="DQ12" s="234"/>
      <c r="DR12" s="234"/>
      <c r="DS12" s="234"/>
      <c r="DT12" s="234"/>
      <c r="DU12" s="234"/>
      <c r="DV12" s="235"/>
      <c r="DW12" s="233">
        <v>13</v>
      </c>
      <c r="DX12" s="234"/>
      <c r="DY12" s="234"/>
      <c r="DZ12" s="234"/>
      <c r="EA12" s="234"/>
      <c r="EB12" s="234"/>
      <c r="EC12" s="235"/>
    </row>
    <row r="13" spans="1:133" s="14" customFormat="1" ht="55.5" customHeight="1">
      <c r="A13" s="254" t="s">
        <v>6</v>
      </c>
      <c r="B13" s="255"/>
      <c r="C13" s="255"/>
      <c r="D13" s="255"/>
      <c r="E13" s="255"/>
      <c r="F13" s="256"/>
      <c r="G13" s="264" t="s">
        <v>195</v>
      </c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6"/>
      <c r="Z13" s="263" t="s">
        <v>1</v>
      </c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3"/>
      <c r="AL13" s="263" t="s">
        <v>1</v>
      </c>
      <c r="AM13" s="252"/>
      <c r="AN13" s="252"/>
      <c r="AO13" s="252"/>
      <c r="AP13" s="252"/>
      <c r="AQ13" s="252"/>
      <c r="AR13" s="252"/>
      <c r="AS13" s="252"/>
      <c r="AT13" s="253"/>
      <c r="AU13" s="263" t="s">
        <v>1</v>
      </c>
      <c r="AV13" s="252"/>
      <c r="AW13" s="252"/>
      <c r="AX13" s="252"/>
      <c r="AY13" s="252"/>
      <c r="AZ13" s="252"/>
      <c r="BA13" s="252"/>
      <c r="BB13" s="252"/>
      <c r="BC13" s="253"/>
      <c r="BD13" s="263" t="s">
        <v>1</v>
      </c>
      <c r="BE13" s="252"/>
      <c r="BF13" s="252"/>
      <c r="BG13" s="252"/>
      <c r="BH13" s="252"/>
      <c r="BI13" s="252"/>
      <c r="BJ13" s="252"/>
      <c r="BK13" s="252"/>
      <c r="BL13" s="253"/>
      <c r="BM13" s="263" t="s">
        <v>1</v>
      </c>
      <c r="BN13" s="252"/>
      <c r="BO13" s="252"/>
      <c r="BP13" s="252"/>
      <c r="BQ13" s="252"/>
      <c r="BR13" s="252"/>
      <c r="BS13" s="252"/>
      <c r="BT13" s="252"/>
      <c r="BU13" s="253"/>
      <c r="BV13" s="263" t="s">
        <v>1</v>
      </c>
      <c r="BW13" s="252"/>
      <c r="BX13" s="252"/>
      <c r="BY13" s="252"/>
      <c r="BZ13" s="252"/>
      <c r="CA13" s="252"/>
      <c r="CB13" s="252"/>
      <c r="CC13" s="252"/>
      <c r="CD13" s="252"/>
      <c r="CE13" s="252"/>
      <c r="CF13" s="253"/>
      <c r="CG13" s="249">
        <f>CG14+CG15+CG16+CG17</f>
        <v>52824210.00188793</v>
      </c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1"/>
      <c r="CS13" s="246">
        <f>CG13</f>
        <v>52824210.00188793</v>
      </c>
      <c r="CT13" s="252"/>
      <c r="CU13" s="252"/>
      <c r="CV13" s="252"/>
      <c r="CW13" s="252"/>
      <c r="CX13" s="252"/>
      <c r="CY13" s="252"/>
      <c r="CZ13" s="252"/>
      <c r="DA13" s="252"/>
      <c r="DB13" s="252"/>
      <c r="DC13" s="253"/>
      <c r="DD13" s="263"/>
      <c r="DE13" s="252"/>
      <c r="DF13" s="252"/>
      <c r="DG13" s="252"/>
      <c r="DH13" s="252"/>
      <c r="DI13" s="252"/>
      <c r="DJ13" s="252"/>
      <c r="DK13" s="252"/>
      <c r="DL13" s="252"/>
      <c r="DM13" s="252"/>
      <c r="DN13" s="253"/>
      <c r="DO13" s="263"/>
      <c r="DP13" s="252"/>
      <c r="DQ13" s="252"/>
      <c r="DR13" s="252"/>
      <c r="DS13" s="252"/>
      <c r="DT13" s="252"/>
      <c r="DU13" s="252"/>
      <c r="DV13" s="253"/>
      <c r="DW13" s="263"/>
      <c r="DX13" s="252"/>
      <c r="DY13" s="252"/>
      <c r="DZ13" s="252"/>
      <c r="EA13" s="252"/>
      <c r="EB13" s="252"/>
      <c r="EC13" s="253"/>
    </row>
    <row r="14" spans="1:133" s="5" customFormat="1" ht="27.75" customHeight="1">
      <c r="A14" s="254" t="s">
        <v>22</v>
      </c>
      <c r="B14" s="255"/>
      <c r="C14" s="255"/>
      <c r="D14" s="255"/>
      <c r="E14" s="255"/>
      <c r="F14" s="256"/>
      <c r="G14" s="264" t="s">
        <v>14</v>
      </c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6"/>
      <c r="Z14" s="246">
        <v>53.74</v>
      </c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246">
        <f>AU14+BD14+BM14</f>
        <v>48180.619717199996</v>
      </c>
      <c r="AM14" s="247"/>
      <c r="AN14" s="247"/>
      <c r="AO14" s="247"/>
      <c r="AP14" s="247"/>
      <c r="AQ14" s="247"/>
      <c r="AR14" s="247"/>
      <c r="AS14" s="247"/>
      <c r="AT14" s="248"/>
      <c r="AU14" s="246">
        <v>22092.86</v>
      </c>
      <c r="AV14" s="247"/>
      <c r="AW14" s="247"/>
      <c r="AX14" s="247"/>
      <c r="AY14" s="247"/>
      <c r="AZ14" s="247"/>
      <c r="BA14" s="247"/>
      <c r="BB14" s="247"/>
      <c r="BC14" s="248"/>
      <c r="BD14" s="246">
        <v>1432.57</v>
      </c>
      <c r="BE14" s="247"/>
      <c r="BF14" s="247"/>
      <c r="BG14" s="247"/>
      <c r="BH14" s="247"/>
      <c r="BI14" s="247"/>
      <c r="BJ14" s="247"/>
      <c r="BK14" s="247"/>
      <c r="BL14" s="248"/>
      <c r="BM14" s="246">
        <v>24655.1897172</v>
      </c>
      <c r="BN14" s="247"/>
      <c r="BO14" s="247"/>
      <c r="BP14" s="247"/>
      <c r="BQ14" s="247"/>
      <c r="BR14" s="247"/>
      <c r="BS14" s="247"/>
      <c r="BT14" s="247"/>
      <c r="BU14" s="248"/>
      <c r="BV14" s="246"/>
      <c r="BW14" s="247"/>
      <c r="BX14" s="247"/>
      <c r="BY14" s="247"/>
      <c r="BZ14" s="247"/>
      <c r="CA14" s="247"/>
      <c r="CB14" s="247"/>
      <c r="CC14" s="247"/>
      <c r="CD14" s="247"/>
      <c r="CE14" s="247"/>
      <c r="CF14" s="248"/>
      <c r="CG14" s="249">
        <f>Z14*(AL14+BV14)*12</f>
        <v>31070718.043227933</v>
      </c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1"/>
      <c r="CS14" s="246">
        <f>CG14</f>
        <v>31070718.043227933</v>
      </c>
      <c r="CT14" s="252"/>
      <c r="CU14" s="252"/>
      <c r="CV14" s="252"/>
      <c r="CW14" s="252"/>
      <c r="CX14" s="252"/>
      <c r="CY14" s="252"/>
      <c r="CZ14" s="252"/>
      <c r="DA14" s="252"/>
      <c r="DB14" s="252"/>
      <c r="DC14" s="253"/>
      <c r="DD14" s="246"/>
      <c r="DE14" s="247"/>
      <c r="DF14" s="247"/>
      <c r="DG14" s="247"/>
      <c r="DH14" s="247"/>
      <c r="DI14" s="247"/>
      <c r="DJ14" s="247"/>
      <c r="DK14" s="247"/>
      <c r="DL14" s="247"/>
      <c r="DM14" s="247"/>
      <c r="DN14" s="248"/>
      <c r="DO14" s="246"/>
      <c r="DP14" s="247"/>
      <c r="DQ14" s="247"/>
      <c r="DR14" s="247"/>
      <c r="DS14" s="247"/>
      <c r="DT14" s="247"/>
      <c r="DU14" s="247"/>
      <c r="DV14" s="248"/>
      <c r="DW14" s="246"/>
      <c r="DX14" s="247"/>
      <c r="DY14" s="247"/>
      <c r="DZ14" s="247"/>
      <c r="EA14" s="247"/>
      <c r="EB14" s="247"/>
      <c r="EC14" s="248"/>
    </row>
    <row r="15" spans="1:133" s="5" customFormat="1" ht="70.5" customHeight="1">
      <c r="A15" s="254" t="s">
        <v>23</v>
      </c>
      <c r="B15" s="255"/>
      <c r="C15" s="255"/>
      <c r="D15" s="255"/>
      <c r="E15" s="255"/>
      <c r="F15" s="256"/>
      <c r="G15" s="264" t="s">
        <v>200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  <c r="Z15" s="246">
        <v>4</v>
      </c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8"/>
      <c r="AL15" s="246">
        <f>AU15+BD15+BM15</f>
        <v>87384.69</v>
      </c>
      <c r="AM15" s="247"/>
      <c r="AN15" s="247"/>
      <c r="AO15" s="247"/>
      <c r="AP15" s="247"/>
      <c r="AQ15" s="247"/>
      <c r="AR15" s="247"/>
      <c r="AS15" s="247"/>
      <c r="AT15" s="248"/>
      <c r="AU15" s="246">
        <v>56486.65</v>
      </c>
      <c r="AV15" s="247"/>
      <c r="AW15" s="247"/>
      <c r="AX15" s="247"/>
      <c r="AY15" s="247"/>
      <c r="AZ15" s="247"/>
      <c r="BA15" s="247"/>
      <c r="BB15" s="247"/>
      <c r="BC15" s="248"/>
      <c r="BD15" s="246"/>
      <c r="BE15" s="247"/>
      <c r="BF15" s="247"/>
      <c r="BG15" s="247"/>
      <c r="BH15" s="247"/>
      <c r="BI15" s="247"/>
      <c r="BJ15" s="247"/>
      <c r="BK15" s="247"/>
      <c r="BL15" s="248"/>
      <c r="BM15" s="257">
        <v>30898.04</v>
      </c>
      <c r="BN15" s="258"/>
      <c r="BO15" s="258"/>
      <c r="BP15" s="258"/>
      <c r="BQ15" s="258"/>
      <c r="BR15" s="258"/>
      <c r="BS15" s="258"/>
      <c r="BT15" s="258"/>
      <c r="BU15" s="259"/>
      <c r="BV15" s="246"/>
      <c r="BW15" s="247"/>
      <c r="BX15" s="247"/>
      <c r="BY15" s="247"/>
      <c r="BZ15" s="247"/>
      <c r="CA15" s="247"/>
      <c r="CB15" s="247"/>
      <c r="CC15" s="247"/>
      <c r="CD15" s="247"/>
      <c r="CE15" s="247"/>
      <c r="CF15" s="248"/>
      <c r="CG15" s="249">
        <f>(Z15*(AL15+BV15)*12)</f>
        <v>4194465.12</v>
      </c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1"/>
      <c r="CS15" s="246">
        <f>CG15</f>
        <v>4194465.12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3"/>
      <c r="DD15" s="246"/>
      <c r="DE15" s="247"/>
      <c r="DF15" s="247"/>
      <c r="DG15" s="247"/>
      <c r="DH15" s="247"/>
      <c r="DI15" s="247"/>
      <c r="DJ15" s="247"/>
      <c r="DK15" s="247"/>
      <c r="DL15" s="247"/>
      <c r="DM15" s="247"/>
      <c r="DN15" s="248"/>
      <c r="DO15" s="246"/>
      <c r="DP15" s="247"/>
      <c r="DQ15" s="247"/>
      <c r="DR15" s="247"/>
      <c r="DS15" s="247"/>
      <c r="DT15" s="247"/>
      <c r="DU15" s="247"/>
      <c r="DV15" s="248"/>
      <c r="DW15" s="246"/>
      <c r="DX15" s="247"/>
      <c r="DY15" s="247"/>
      <c r="DZ15" s="247"/>
      <c r="EA15" s="247"/>
      <c r="EB15" s="247"/>
      <c r="EC15" s="248"/>
    </row>
    <row r="16" spans="1:133" s="5" customFormat="1" ht="51.75" customHeight="1">
      <c r="A16" s="254" t="s">
        <v>24</v>
      </c>
      <c r="B16" s="255"/>
      <c r="C16" s="255"/>
      <c r="D16" s="255"/>
      <c r="E16" s="255"/>
      <c r="F16" s="256"/>
      <c r="G16" s="264" t="s">
        <v>201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  <c r="Z16" s="246">
        <v>29.5</v>
      </c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8"/>
      <c r="AL16" s="246">
        <f>AU16+BD16+BM16</f>
        <v>24777.464290000004</v>
      </c>
      <c r="AM16" s="247"/>
      <c r="AN16" s="247"/>
      <c r="AO16" s="247"/>
      <c r="AP16" s="247"/>
      <c r="AQ16" s="247"/>
      <c r="AR16" s="247"/>
      <c r="AS16" s="247"/>
      <c r="AT16" s="248"/>
      <c r="AU16" s="246">
        <v>17195</v>
      </c>
      <c r="AV16" s="247"/>
      <c r="AW16" s="247"/>
      <c r="AX16" s="247"/>
      <c r="AY16" s="247"/>
      <c r="AZ16" s="247"/>
      <c r="BA16" s="247"/>
      <c r="BB16" s="247"/>
      <c r="BC16" s="248"/>
      <c r="BD16" s="246">
        <v>774.58</v>
      </c>
      <c r="BE16" s="247"/>
      <c r="BF16" s="247"/>
      <c r="BG16" s="247"/>
      <c r="BH16" s="247"/>
      <c r="BI16" s="247"/>
      <c r="BJ16" s="247"/>
      <c r="BK16" s="247"/>
      <c r="BL16" s="248"/>
      <c r="BM16" s="257">
        <v>6807.88429</v>
      </c>
      <c r="BN16" s="258"/>
      <c r="BO16" s="258"/>
      <c r="BP16" s="258"/>
      <c r="BQ16" s="258"/>
      <c r="BR16" s="258"/>
      <c r="BS16" s="258"/>
      <c r="BT16" s="258"/>
      <c r="BU16" s="259"/>
      <c r="BV16" s="246"/>
      <c r="BW16" s="247"/>
      <c r="BX16" s="247"/>
      <c r="BY16" s="247"/>
      <c r="BZ16" s="247"/>
      <c r="CA16" s="247"/>
      <c r="CB16" s="247"/>
      <c r="CC16" s="247"/>
      <c r="CD16" s="247"/>
      <c r="CE16" s="247"/>
      <c r="CF16" s="248"/>
      <c r="CG16" s="249">
        <f>(Z16*(AL16+BV16)*12)</f>
        <v>8771222.358660001</v>
      </c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1"/>
      <c r="CS16" s="246">
        <f>CG16</f>
        <v>8771222.358660001</v>
      </c>
      <c r="CT16" s="252"/>
      <c r="CU16" s="252"/>
      <c r="CV16" s="252"/>
      <c r="CW16" s="252"/>
      <c r="CX16" s="252"/>
      <c r="CY16" s="252"/>
      <c r="CZ16" s="252"/>
      <c r="DA16" s="252"/>
      <c r="DB16" s="252"/>
      <c r="DC16" s="253"/>
      <c r="DD16" s="246"/>
      <c r="DE16" s="247"/>
      <c r="DF16" s="247"/>
      <c r="DG16" s="247"/>
      <c r="DH16" s="247"/>
      <c r="DI16" s="247"/>
      <c r="DJ16" s="247"/>
      <c r="DK16" s="247"/>
      <c r="DL16" s="247"/>
      <c r="DM16" s="247"/>
      <c r="DN16" s="248"/>
      <c r="DO16" s="246"/>
      <c r="DP16" s="247"/>
      <c r="DQ16" s="247"/>
      <c r="DR16" s="247"/>
      <c r="DS16" s="247"/>
      <c r="DT16" s="247"/>
      <c r="DU16" s="247"/>
      <c r="DV16" s="248"/>
      <c r="DW16" s="246"/>
      <c r="DX16" s="247"/>
      <c r="DY16" s="247"/>
      <c r="DZ16" s="247"/>
      <c r="EA16" s="247"/>
      <c r="EB16" s="247"/>
      <c r="EC16" s="248"/>
    </row>
    <row r="17" spans="1:133" s="5" customFormat="1" ht="36" customHeight="1">
      <c r="A17" s="254" t="s">
        <v>86</v>
      </c>
      <c r="B17" s="255"/>
      <c r="C17" s="255"/>
      <c r="D17" s="255"/>
      <c r="E17" s="255"/>
      <c r="F17" s="256"/>
      <c r="G17" s="264" t="s">
        <v>202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  <c r="Z17" s="246">
        <v>29.25</v>
      </c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8"/>
      <c r="AL17" s="246">
        <f>AU17+BD17+BM17</f>
        <v>25036.48</v>
      </c>
      <c r="AM17" s="247"/>
      <c r="AN17" s="247"/>
      <c r="AO17" s="247"/>
      <c r="AP17" s="247"/>
      <c r="AQ17" s="247"/>
      <c r="AR17" s="247"/>
      <c r="AS17" s="247"/>
      <c r="AT17" s="248"/>
      <c r="AU17" s="246">
        <v>17195</v>
      </c>
      <c r="AV17" s="247"/>
      <c r="AW17" s="247"/>
      <c r="AX17" s="247"/>
      <c r="AY17" s="247"/>
      <c r="AZ17" s="247"/>
      <c r="BA17" s="247"/>
      <c r="BB17" s="247"/>
      <c r="BC17" s="248"/>
      <c r="BD17" s="246"/>
      <c r="BE17" s="247"/>
      <c r="BF17" s="247"/>
      <c r="BG17" s="247"/>
      <c r="BH17" s="247"/>
      <c r="BI17" s="247"/>
      <c r="BJ17" s="247"/>
      <c r="BK17" s="247"/>
      <c r="BL17" s="248"/>
      <c r="BM17" s="257">
        <v>7841.48</v>
      </c>
      <c r="BN17" s="258"/>
      <c r="BO17" s="258"/>
      <c r="BP17" s="258"/>
      <c r="BQ17" s="258"/>
      <c r="BR17" s="258"/>
      <c r="BS17" s="258"/>
      <c r="BT17" s="258"/>
      <c r="BU17" s="259"/>
      <c r="BV17" s="246"/>
      <c r="BW17" s="247"/>
      <c r="BX17" s="247"/>
      <c r="BY17" s="247"/>
      <c r="BZ17" s="247"/>
      <c r="CA17" s="247"/>
      <c r="CB17" s="247"/>
      <c r="CC17" s="247"/>
      <c r="CD17" s="247"/>
      <c r="CE17" s="247"/>
      <c r="CF17" s="248"/>
      <c r="CG17" s="249">
        <f>(Z17*(AL17+BV17)*12)</f>
        <v>8787804.48</v>
      </c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1"/>
      <c r="CS17" s="246">
        <f>CG17</f>
        <v>8787804.48</v>
      </c>
      <c r="CT17" s="252"/>
      <c r="CU17" s="252"/>
      <c r="CV17" s="252"/>
      <c r="CW17" s="252"/>
      <c r="CX17" s="252"/>
      <c r="CY17" s="252"/>
      <c r="CZ17" s="252"/>
      <c r="DA17" s="252"/>
      <c r="DB17" s="252"/>
      <c r="DC17" s="253"/>
      <c r="DD17" s="246"/>
      <c r="DE17" s="247"/>
      <c r="DF17" s="247"/>
      <c r="DG17" s="247"/>
      <c r="DH17" s="247"/>
      <c r="DI17" s="247"/>
      <c r="DJ17" s="247"/>
      <c r="DK17" s="247"/>
      <c r="DL17" s="247"/>
      <c r="DM17" s="247"/>
      <c r="DN17" s="248"/>
      <c r="DO17" s="246"/>
      <c r="DP17" s="247"/>
      <c r="DQ17" s="247"/>
      <c r="DR17" s="247"/>
      <c r="DS17" s="247"/>
      <c r="DT17" s="247"/>
      <c r="DU17" s="247"/>
      <c r="DV17" s="248"/>
      <c r="DW17" s="246"/>
      <c r="DX17" s="247"/>
      <c r="DY17" s="247"/>
      <c r="DZ17" s="247"/>
      <c r="EA17" s="247"/>
      <c r="EB17" s="247"/>
      <c r="EC17" s="248"/>
    </row>
    <row r="18" spans="1:133" s="5" customFormat="1" ht="205.5" customHeight="1">
      <c r="A18" s="254" t="s">
        <v>7</v>
      </c>
      <c r="B18" s="255"/>
      <c r="C18" s="255"/>
      <c r="D18" s="255"/>
      <c r="E18" s="255"/>
      <c r="F18" s="256"/>
      <c r="G18" s="264" t="s">
        <v>197</v>
      </c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6"/>
      <c r="Z18" s="263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3"/>
      <c r="AL18" s="263"/>
      <c r="AM18" s="252"/>
      <c r="AN18" s="252"/>
      <c r="AO18" s="252"/>
      <c r="AP18" s="252"/>
      <c r="AQ18" s="252"/>
      <c r="AR18" s="252"/>
      <c r="AS18" s="252"/>
      <c r="AT18" s="253"/>
      <c r="AU18" s="263" t="s">
        <v>1</v>
      </c>
      <c r="AV18" s="252"/>
      <c r="AW18" s="252"/>
      <c r="AX18" s="252"/>
      <c r="AY18" s="252"/>
      <c r="AZ18" s="252"/>
      <c r="BA18" s="252"/>
      <c r="BB18" s="252"/>
      <c r="BC18" s="253"/>
      <c r="BD18" s="263" t="s">
        <v>1</v>
      </c>
      <c r="BE18" s="252"/>
      <c r="BF18" s="252"/>
      <c r="BG18" s="252"/>
      <c r="BH18" s="252"/>
      <c r="BI18" s="252"/>
      <c r="BJ18" s="252"/>
      <c r="BK18" s="252"/>
      <c r="BL18" s="253"/>
      <c r="BM18" s="263" t="s">
        <v>1</v>
      </c>
      <c r="BN18" s="252"/>
      <c r="BO18" s="252"/>
      <c r="BP18" s="252"/>
      <c r="BQ18" s="252"/>
      <c r="BR18" s="252"/>
      <c r="BS18" s="252"/>
      <c r="BT18" s="252"/>
      <c r="BU18" s="253"/>
      <c r="BV18" s="263" t="s">
        <v>1</v>
      </c>
      <c r="BW18" s="252"/>
      <c r="BX18" s="252"/>
      <c r="BY18" s="252"/>
      <c r="BZ18" s="252"/>
      <c r="CA18" s="252"/>
      <c r="CB18" s="252"/>
      <c r="CC18" s="252"/>
      <c r="CD18" s="252"/>
      <c r="CE18" s="252"/>
      <c r="CF18" s="253"/>
      <c r="CG18" s="246">
        <v>235000</v>
      </c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8"/>
      <c r="CS18" s="246">
        <v>235000</v>
      </c>
      <c r="CT18" s="247"/>
      <c r="CU18" s="247"/>
      <c r="CV18" s="247"/>
      <c r="CW18" s="247"/>
      <c r="CX18" s="247"/>
      <c r="CY18" s="247"/>
      <c r="CZ18" s="247"/>
      <c r="DA18" s="247"/>
      <c r="DB18" s="247"/>
      <c r="DC18" s="248"/>
      <c r="DD18" s="263"/>
      <c r="DE18" s="252"/>
      <c r="DF18" s="252"/>
      <c r="DG18" s="252"/>
      <c r="DH18" s="252"/>
      <c r="DI18" s="252"/>
      <c r="DJ18" s="252"/>
      <c r="DK18" s="252"/>
      <c r="DL18" s="252"/>
      <c r="DM18" s="252"/>
      <c r="DN18" s="253"/>
      <c r="DO18" s="263"/>
      <c r="DP18" s="252"/>
      <c r="DQ18" s="252"/>
      <c r="DR18" s="252"/>
      <c r="DS18" s="252"/>
      <c r="DT18" s="252"/>
      <c r="DU18" s="252"/>
      <c r="DV18" s="253"/>
      <c r="DW18" s="263"/>
      <c r="DX18" s="252"/>
      <c r="DY18" s="252"/>
      <c r="DZ18" s="252"/>
      <c r="EA18" s="252"/>
      <c r="EB18" s="252"/>
      <c r="EC18" s="253"/>
    </row>
    <row r="19" spans="1:133" s="5" customFormat="1" ht="16.5" customHeight="1">
      <c r="A19" s="267" t="s">
        <v>17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6"/>
      <c r="AL19" s="260"/>
      <c r="AM19" s="261"/>
      <c r="AN19" s="261"/>
      <c r="AO19" s="261"/>
      <c r="AP19" s="261"/>
      <c r="AQ19" s="261"/>
      <c r="AR19" s="261"/>
      <c r="AS19" s="261"/>
      <c r="AT19" s="262"/>
      <c r="AU19" s="260" t="s">
        <v>1</v>
      </c>
      <c r="AV19" s="261"/>
      <c r="AW19" s="261"/>
      <c r="AX19" s="261"/>
      <c r="AY19" s="261"/>
      <c r="AZ19" s="261"/>
      <c r="BA19" s="261"/>
      <c r="BB19" s="261"/>
      <c r="BC19" s="262"/>
      <c r="BD19" s="260" t="s">
        <v>1</v>
      </c>
      <c r="BE19" s="261"/>
      <c r="BF19" s="261"/>
      <c r="BG19" s="261"/>
      <c r="BH19" s="261"/>
      <c r="BI19" s="261"/>
      <c r="BJ19" s="261"/>
      <c r="BK19" s="261"/>
      <c r="BL19" s="262"/>
      <c r="BM19" s="260" t="s">
        <v>1</v>
      </c>
      <c r="BN19" s="261"/>
      <c r="BO19" s="261"/>
      <c r="BP19" s="261"/>
      <c r="BQ19" s="261"/>
      <c r="BR19" s="261"/>
      <c r="BS19" s="261"/>
      <c r="BT19" s="261"/>
      <c r="BU19" s="262"/>
      <c r="BV19" s="260"/>
      <c r="BW19" s="261"/>
      <c r="BX19" s="261"/>
      <c r="BY19" s="261"/>
      <c r="BZ19" s="261"/>
      <c r="CA19" s="261"/>
      <c r="CB19" s="261"/>
      <c r="CC19" s="261"/>
      <c r="CD19" s="261"/>
      <c r="CE19" s="261"/>
      <c r="CF19" s="262"/>
      <c r="CG19" s="246">
        <f>CG13+CG18</f>
        <v>53059210.00188793</v>
      </c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3"/>
      <c r="CS19" s="246">
        <f>CS13+CS18</f>
        <v>53059210.00188793</v>
      </c>
      <c r="CT19" s="252"/>
      <c r="CU19" s="252"/>
      <c r="CV19" s="252"/>
      <c r="CW19" s="252"/>
      <c r="CX19" s="252"/>
      <c r="CY19" s="252"/>
      <c r="CZ19" s="252"/>
      <c r="DA19" s="252"/>
      <c r="DB19" s="252"/>
      <c r="DC19" s="253"/>
      <c r="DD19" s="263"/>
      <c r="DE19" s="252"/>
      <c r="DF19" s="252"/>
      <c r="DG19" s="252"/>
      <c r="DH19" s="252"/>
      <c r="DI19" s="252"/>
      <c r="DJ19" s="252"/>
      <c r="DK19" s="252"/>
      <c r="DL19" s="252"/>
      <c r="DM19" s="252"/>
      <c r="DN19" s="253"/>
      <c r="DO19" s="263"/>
      <c r="DP19" s="252"/>
      <c r="DQ19" s="252"/>
      <c r="DR19" s="252"/>
      <c r="DS19" s="252"/>
      <c r="DT19" s="252"/>
      <c r="DU19" s="252"/>
      <c r="DV19" s="253"/>
      <c r="DW19" s="263"/>
      <c r="DX19" s="252"/>
      <c r="DY19" s="252"/>
      <c r="DZ19" s="252"/>
      <c r="EA19" s="252"/>
      <c r="EB19" s="252"/>
      <c r="EC19" s="253"/>
    </row>
    <row r="20" spans="1:133" ht="15">
      <c r="A20" s="228" t="s">
        <v>166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</row>
    <row r="33" s="10" customFormat="1" ht="15"/>
    <row r="34" s="10" customFormat="1" ht="15"/>
    <row r="35" s="10" customFormat="1" ht="15"/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zoomScalePageLayoutView="0" workbookViewId="0" topLeftCell="A1">
      <selection activeCell="BZ9" sqref="BZ9:CL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6384" width="0.875" style="1" customWidth="1"/>
  </cols>
  <sheetData>
    <row r="1" spans="1:137" ht="15">
      <c r="A1" s="297" t="s">
        <v>293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</row>
    <row r="2" ht="12.75" customHeight="1"/>
    <row r="3" spans="1:137" s="3" customFormat="1" ht="21.75" customHeight="1">
      <c r="A3" s="285" t="s">
        <v>3</v>
      </c>
      <c r="B3" s="299"/>
      <c r="C3" s="299"/>
      <c r="D3" s="299"/>
      <c r="E3" s="299"/>
      <c r="F3" s="300"/>
      <c r="G3" s="285" t="s">
        <v>21</v>
      </c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300"/>
      <c r="AC3" s="285" t="s">
        <v>294</v>
      </c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7"/>
      <c r="AP3" s="285" t="s">
        <v>295</v>
      </c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300"/>
      <c r="BC3" s="285" t="s">
        <v>296</v>
      </c>
      <c r="BD3" s="299"/>
      <c r="BE3" s="299"/>
      <c r="BF3" s="299"/>
      <c r="BG3" s="299"/>
      <c r="BH3" s="299"/>
      <c r="BI3" s="299"/>
      <c r="BJ3" s="299"/>
      <c r="BK3" s="299"/>
      <c r="BL3" s="300"/>
      <c r="BM3" s="285" t="s">
        <v>297</v>
      </c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85" t="s">
        <v>298</v>
      </c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300"/>
      <c r="CM3" s="281" t="s">
        <v>0</v>
      </c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310"/>
    </row>
    <row r="4" spans="1:137" s="3" customFormat="1" ht="90" customHeight="1">
      <c r="A4" s="301"/>
      <c r="B4" s="302"/>
      <c r="C4" s="302"/>
      <c r="D4" s="302"/>
      <c r="E4" s="302"/>
      <c r="F4" s="303"/>
      <c r="G4" s="301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3"/>
      <c r="AC4" s="307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9"/>
      <c r="AP4" s="301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  <c r="BC4" s="301"/>
      <c r="BD4" s="302"/>
      <c r="BE4" s="302"/>
      <c r="BF4" s="302"/>
      <c r="BG4" s="302"/>
      <c r="BH4" s="302"/>
      <c r="BI4" s="302"/>
      <c r="BJ4" s="302"/>
      <c r="BK4" s="302"/>
      <c r="BL4" s="303"/>
      <c r="BM4" s="301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1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3"/>
      <c r="CM4" s="285" t="s">
        <v>131</v>
      </c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7"/>
      <c r="CZ4" s="285" t="s">
        <v>135</v>
      </c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7"/>
      <c r="DN4" s="291" t="s">
        <v>299</v>
      </c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2"/>
    </row>
    <row r="5" spans="1:137" s="3" customFormat="1" ht="29.25" customHeight="1">
      <c r="A5" s="304"/>
      <c r="B5" s="305"/>
      <c r="C5" s="305"/>
      <c r="D5" s="305"/>
      <c r="E5" s="305"/>
      <c r="F5" s="306"/>
      <c r="G5" s="304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6"/>
      <c r="AC5" s="288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90"/>
      <c r="AP5" s="304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  <c r="BC5" s="304"/>
      <c r="BD5" s="305"/>
      <c r="BE5" s="305"/>
      <c r="BF5" s="305"/>
      <c r="BG5" s="305"/>
      <c r="BH5" s="305"/>
      <c r="BI5" s="305"/>
      <c r="BJ5" s="305"/>
      <c r="BK5" s="305"/>
      <c r="BL5" s="306"/>
      <c r="BM5" s="304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4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6"/>
      <c r="CM5" s="288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90"/>
      <c r="CZ5" s="288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90"/>
      <c r="DN5" s="281" t="s">
        <v>2</v>
      </c>
      <c r="DO5" s="293"/>
      <c r="DP5" s="293"/>
      <c r="DQ5" s="293"/>
      <c r="DR5" s="293"/>
      <c r="DS5" s="293"/>
      <c r="DT5" s="293"/>
      <c r="DU5" s="293"/>
      <c r="DV5" s="293"/>
      <c r="DW5" s="294"/>
      <c r="DX5" s="281" t="s">
        <v>300</v>
      </c>
      <c r="DY5" s="293"/>
      <c r="DZ5" s="293"/>
      <c r="EA5" s="293"/>
      <c r="EB5" s="293"/>
      <c r="EC5" s="293"/>
      <c r="ED5" s="293"/>
      <c r="EE5" s="293"/>
      <c r="EF5" s="293"/>
      <c r="EG5" s="294"/>
    </row>
    <row r="6" spans="1:137" s="6" customFormat="1" ht="12.75">
      <c r="A6" s="282">
        <v>1</v>
      </c>
      <c r="B6" s="283"/>
      <c r="C6" s="283"/>
      <c r="D6" s="283"/>
      <c r="E6" s="283"/>
      <c r="F6" s="284"/>
      <c r="G6" s="282">
        <v>2</v>
      </c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4"/>
      <c r="AC6" s="282">
        <v>3</v>
      </c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6"/>
      <c r="AP6" s="282">
        <v>4</v>
      </c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  <c r="BC6" s="282">
        <v>5</v>
      </c>
      <c r="BD6" s="283"/>
      <c r="BE6" s="283"/>
      <c r="BF6" s="283"/>
      <c r="BG6" s="283"/>
      <c r="BH6" s="283"/>
      <c r="BI6" s="283"/>
      <c r="BJ6" s="283"/>
      <c r="BK6" s="283"/>
      <c r="BL6" s="284"/>
      <c r="BM6" s="282">
        <v>6</v>
      </c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2">
        <v>7</v>
      </c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4"/>
      <c r="CM6" s="282">
        <v>8</v>
      </c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4"/>
      <c r="CZ6" s="282">
        <v>9</v>
      </c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4"/>
      <c r="DN6" s="282">
        <v>10</v>
      </c>
      <c r="DO6" s="283"/>
      <c r="DP6" s="283"/>
      <c r="DQ6" s="283"/>
      <c r="DR6" s="283"/>
      <c r="DS6" s="283"/>
      <c r="DT6" s="283"/>
      <c r="DU6" s="283"/>
      <c r="DV6" s="283"/>
      <c r="DW6" s="284"/>
      <c r="DX6" s="282">
        <v>11</v>
      </c>
      <c r="DY6" s="283"/>
      <c r="DZ6" s="283"/>
      <c r="EA6" s="283"/>
      <c r="EB6" s="283"/>
      <c r="EC6" s="283"/>
      <c r="ED6" s="283"/>
      <c r="EE6" s="283"/>
      <c r="EF6" s="283"/>
      <c r="EG6" s="284"/>
    </row>
    <row r="7" spans="1:137" s="5" customFormat="1" ht="98.25" customHeight="1">
      <c r="A7" s="254" t="s">
        <v>6</v>
      </c>
      <c r="B7" s="255"/>
      <c r="C7" s="255"/>
      <c r="D7" s="255"/>
      <c r="E7" s="255"/>
      <c r="F7" s="256"/>
      <c r="G7" s="264" t="s">
        <v>301</v>
      </c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6"/>
      <c r="AC7" s="271" t="s">
        <v>1</v>
      </c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3"/>
      <c r="AP7" s="271" t="s">
        <v>1</v>
      </c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3"/>
      <c r="BC7" s="271" t="s">
        <v>1</v>
      </c>
      <c r="BD7" s="272"/>
      <c r="BE7" s="272"/>
      <c r="BF7" s="272"/>
      <c r="BG7" s="272"/>
      <c r="BH7" s="272"/>
      <c r="BI7" s="272"/>
      <c r="BJ7" s="272"/>
      <c r="BK7" s="272"/>
      <c r="BL7" s="273"/>
      <c r="BM7" s="271" t="s">
        <v>1</v>
      </c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6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8"/>
      <c r="CM7" s="271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3"/>
      <c r="CZ7" s="271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3"/>
      <c r="DN7" s="271"/>
      <c r="DO7" s="272"/>
      <c r="DP7" s="272"/>
      <c r="DQ7" s="272"/>
      <c r="DR7" s="272"/>
      <c r="DS7" s="272"/>
      <c r="DT7" s="272"/>
      <c r="DU7" s="272"/>
      <c r="DV7" s="272"/>
      <c r="DW7" s="273"/>
      <c r="DX7" s="271"/>
      <c r="DY7" s="272"/>
      <c r="DZ7" s="272"/>
      <c r="EA7" s="272"/>
      <c r="EB7" s="272"/>
      <c r="EC7" s="272"/>
      <c r="ED7" s="272"/>
      <c r="EE7" s="272"/>
      <c r="EF7" s="272"/>
      <c r="EG7" s="273"/>
    </row>
    <row r="8" spans="1:137" s="5" customFormat="1" ht="78" customHeight="1">
      <c r="A8" s="254" t="s">
        <v>22</v>
      </c>
      <c r="B8" s="255"/>
      <c r="C8" s="255"/>
      <c r="D8" s="255"/>
      <c r="E8" s="255"/>
      <c r="F8" s="256"/>
      <c r="G8" s="264" t="s">
        <v>302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6"/>
      <c r="AC8" s="271">
        <v>212</v>
      </c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3"/>
      <c r="AP8" s="271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3"/>
      <c r="BC8" s="271"/>
      <c r="BD8" s="272"/>
      <c r="BE8" s="272"/>
      <c r="BF8" s="272"/>
      <c r="BG8" s="272"/>
      <c r="BH8" s="272"/>
      <c r="BI8" s="272"/>
      <c r="BJ8" s="272"/>
      <c r="BK8" s="272"/>
      <c r="BL8" s="273"/>
      <c r="BM8" s="271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6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8"/>
      <c r="CM8" s="271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3"/>
      <c r="CZ8" s="271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3"/>
      <c r="DN8" s="271"/>
      <c r="DO8" s="272"/>
      <c r="DP8" s="272"/>
      <c r="DQ8" s="272"/>
      <c r="DR8" s="272"/>
      <c r="DS8" s="272"/>
      <c r="DT8" s="272"/>
      <c r="DU8" s="272"/>
      <c r="DV8" s="272"/>
      <c r="DW8" s="273"/>
      <c r="DX8" s="271"/>
      <c r="DY8" s="272"/>
      <c r="DZ8" s="272"/>
      <c r="EA8" s="272"/>
      <c r="EB8" s="272"/>
      <c r="EC8" s="272"/>
      <c r="ED8" s="272"/>
      <c r="EE8" s="272"/>
      <c r="EF8" s="272"/>
      <c r="EG8" s="273"/>
    </row>
    <row r="9" spans="1:137" s="5" customFormat="1" ht="51.75" customHeight="1">
      <c r="A9" s="254" t="s">
        <v>23</v>
      </c>
      <c r="B9" s="255"/>
      <c r="C9" s="255"/>
      <c r="D9" s="255"/>
      <c r="E9" s="255"/>
      <c r="F9" s="256"/>
      <c r="G9" s="264" t="s">
        <v>303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/>
      <c r="AC9" s="271">
        <v>226</v>
      </c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3"/>
      <c r="AP9" s="271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3"/>
      <c r="BC9" s="271"/>
      <c r="BD9" s="272"/>
      <c r="BE9" s="272"/>
      <c r="BF9" s="272"/>
      <c r="BG9" s="272"/>
      <c r="BH9" s="272"/>
      <c r="BI9" s="272"/>
      <c r="BJ9" s="272"/>
      <c r="BK9" s="272"/>
      <c r="BL9" s="273"/>
      <c r="BM9" s="271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1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3"/>
      <c r="CM9" s="271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3"/>
      <c r="CZ9" s="271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3"/>
      <c r="DN9" s="271"/>
      <c r="DO9" s="272"/>
      <c r="DP9" s="272"/>
      <c r="DQ9" s="272"/>
      <c r="DR9" s="272"/>
      <c r="DS9" s="272"/>
      <c r="DT9" s="272"/>
      <c r="DU9" s="272"/>
      <c r="DV9" s="272"/>
      <c r="DW9" s="273"/>
      <c r="DX9" s="271"/>
      <c r="DY9" s="272"/>
      <c r="DZ9" s="272"/>
      <c r="EA9" s="272"/>
      <c r="EB9" s="272"/>
      <c r="EC9" s="272"/>
      <c r="ED9" s="272"/>
      <c r="EE9" s="272"/>
      <c r="EF9" s="272"/>
      <c r="EG9" s="273"/>
    </row>
    <row r="10" spans="1:137" s="5" customFormat="1" ht="39" customHeight="1">
      <c r="A10" s="254" t="s">
        <v>24</v>
      </c>
      <c r="B10" s="255"/>
      <c r="C10" s="255"/>
      <c r="D10" s="255"/>
      <c r="E10" s="255"/>
      <c r="F10" s="256"/>
      <c r="G10" s="264" t="s">
        <v>304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/>
      <c r="AC10" s="271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3"/>
      <c r="AP10" s="271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3"/>
      <c r="BC10" s="271"/>
      <c r="BD10" s="272"/>
      <c r="BE10" s="272"/>
      <c r="BF10" s="272"/>
      <c r="BG10" s="272"/>
      <c r="BH10" s="272"/>
      <c r="BI10" s="272"/>
      <c r="BJ10" s="272"/>
      <c r="BK10" s="272"/>
      <c r="BL10" s="273"/>
      <c r="BM10" s="271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1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3"/>
      <c r="CM10" s="271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3"/>
      <c r="CZ10" s="271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3"/>
      <c r="DN10" s="271"/>
      <c r="DO10" s="272"/>
      <c r="DP10" s="272"/>
      <c r="DQ10" s="272"/>
      <c r="DR10" s="272"/>
      <c r="DS10" s="272"/>
      <c r="DT10" s="272"/>
      <c r="DU10" s="272"/>
      <c r="DV10" s="272"/>
      <c r="DW10" s="273"/>
      <c r="DX10" s="271"/>
      <c r="DY10" s="272"/>
      <c r="DZ10" s="272"/>
      <c r="EA10" s="272"/>
      <c r="EB10" s="272"/>
      <c r="EC10" s="272"/>
      <c r="ED10" s="272"/>
      <c r="EE10" s="272"/>
      <c r="EF10" s="272"/>
      <c r="EG10" s="273"/>
    </row>
    <row r="11" spans="1:137" s="5" customFormat="1" ht="16.5" customHeight="1">
      <c r="A11" s="254"/>
      <c r="B11" s="255"/>
      <c r="C11" s="255"/>
      <c r="D11" s="255"/>
      <c r="E11" s="255"/>
      <c r="F11" s="256"/>
      <c r="G11" s="281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271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3"/>
      <c r="AP11" s="271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3"/>
      <c r="BC11" s="271"/>
      <c r="BD11" s="272"/>
      <c r="BE11" s="272"/>
      <c r="BF11" s="272"/>
      <c r="BG11" s="272"/>
      <c r="BH11" s="272"/>
      <c r="BI11" s="272"/>
      <c r="BJ11" s="272"/>
      <c r="BK11" s="272"/>
      <c r="BL11" s="273"/>
      <c r="BM11" s="271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1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3"/>
      <c r="CM11" s="271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3"/>
      <c r="CZ11" s="271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3"/>
      <c r="DN11" s="271"/>
      <c r="DO11" s="272"/>
      <c r="DP11" s="272"/>
      <c r="DQ11" s="272"/>
      <c r="DR11" s="272"/>
      <c r="DS11" s="272"/>
      <c r="DT11" s="272"/>
      <c r="DU11" s="272"/>
      <c r="DV11" s="272"/>
      <c r="DW11" s="273"/>
      <c r="DX11" s="271"/>
      <c r="DY11" s="272"/>
      <c r="DZ11" s="272"/>
      <c r="EA11" s="272"/>
      <c r="EB11" s="272"/>
      <c r="EC11" s="272"/>
      <c r="ED11" s="272"/>
      <c r="EE11" s="272"/>
      <c r="EF11" s="272"/>
      <c r="EG11" s="273"/>
    </row>
    <row r="12" spans="1:137" s="5" customFormat="1" ht="82.5" customHeight="1">
      <c r="A12" s="254" t="s">
        <v>7</v>
      </c>
      <c r="B12" s="255"/>
      <c r="C12" s="255"/>
      <c r="D12" s="255"/>
      <c r="E12" s="255"/>
      <c r="F12" s="256"/>
      <c r="G12" s="281" t="s">
        <v>305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271" t="s">
        <v>1</v>
      </c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3"/>
      <c r="AP12" s="271" t="s">
        <v>1</v>
      </c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3"/>
      <c r="BC12" s="271" t="s">
        <v>1</v>
      </c>
      <c r="BD12" s="272"/>
      <c r="BE12" s="272"/>
      <c r="BF12" s="272"/>
      <c r="BG12" s="272"/>
      <c r="BH12" s="272"/>
      <c r="BI12" s="272"/>
      <c r="BJ12" s="272"/>
      <c r="BK12" s="272"/>
      <c r="BL12" s="273"/>
      <c r="BM12" s="271" t="s">
        <v>1</v>
      </c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1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3"/>
      <c r="CM12" s="271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3"/>
      <c r="CZ12" s="271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3"/>
      <c r="DN12" s="271"/>
      <c r="DO12" s="272"/>
      <c r="DP12" s="272"/>
      <c r="DQ12" s="272"/>
      <c r="DR12" s="272"/>
      <c r="DS12" s="272"/>
      <c r="DT12" s="272"/>
      <c r="DU12" s="272"/>
      <c r="DV12" s="272"/>
      <c r="DW12" s="273"/>
      <c r="DX12" s="271"/>
      <c r="DY12" s="272"/>
      <c r="DZ12" s="272"/>
      <c r="EA12" s="272"/>
      <c r="EB12" s="272"/>
      <c r="EC12" s="272"/>
      <c r="ED12" s="272"/>
      <c r="EE12" s="272"/>
      <c r="EF12" s="272"/>
      <c r="EG12" s="273"/>
    </row>
    <row r="13" spans="1:137" s="5" customFormat="1" ht="78.75" customHeight="1">
      <c r="A13" s="254" t="s">
        <v>25</v>
      </c>
      <c r="B13" s="255"/>
      <c r="C13" s="255"/>
      <c r="D13" s="255"/>
      <c r="E13" s="255"/>
      <c r="F13" s="256"/>
      <c r="G13" s="281" t="s">
        <v>302</v>
      </c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80"/>
      <c r="AC13" s="271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3"/>
      <c r="AP13" s="271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3"/>
      <c r="BC13" s="271"/>
      <c r="BD13" s="272"/>
      <c r="BE13" s="272"/>
      <c r="BF13" s="272"/>
      <c r="BG13" s="272"/>
      <c r="BH13" s="272"/>
      <c r="BI13" s="272"/>
      <c r="BJ13" s="272"/>
      <c r="BK13" s="272"/>
      <c r="BL13" s="273"/>
      <c r="BM13" s="271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6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8"/>
      <c r="CM13" s="271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3"/>
      <c r="CZ13" s="271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3"/>
      <c r="DN13" s="271"/>
      <c r="DO13" s="272"/>
      <c r="DP13" s="272"/>
      <c r="DQ13" s="272"/>
      <c r="DR13" s="272"/>
      <c r="DS13" s="272"/>
      <c r="DT13" s="272"/>
      <c r="DU13" s="272"/>
      <c r="DV13" s="272"/>
      <c r="DW13" s="273"/>
      <c r="DX13" s="271"/>
      <c r="DY13" s="272"/>
      <c r="DZ13" s="272"/>
      <c r="EA13" s="272"/>
      <c r="EB13" s="272"/>
      <c r="EC13" s="272"/>
      <c r="ED13" s="272"/>
      <c r="EE13" s="272"/>
      <c r="EF13" s="272"/>
      <c r="EG13" s="273"/>
    </row>
    <row r="14" spans="1:137" s="5" customFormat="1" ht="54" customHeight="1">
      <c r="A14" s="254" t="s">
        <v>26</v>
      </c>
      <c r="B14" s="255"/>
      <c r="C14" s="255"/>
      <c r="D14" s="255"/>
      <c r="E14" s="255"/>
      <c r="F14" s="256"/>
      <c r="G14" s="281" t="s">
        <v>303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80"/>
      <c r="AC14" s="271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3"/>
      <c r="AP14" s="271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3"/>
      <c r="BC14" s="271"/>
      <c r="BD14" s="272"/>
      <c r="BE14" s="272"/>
      <c r="BF14" s="272"/>
      <c r="BG14" s="272"/>
      <c r="BH14" s="272"/>
      <c r="BI14" s="272"/>
      <c r="BJ14" s="272"/>
      <c r="BK14" s="272"/>
      <c r="BL14" s="273"/>
      <c r="BM14" s="271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6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8"/>
      <c r="CM14" s="271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3"/>
      <c r="CZ14" s="271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3"/>
      <c r="DN14" s="271"/>
      <c r="DO14" s="272"/>
      <c r="DP14" s="272"/>
      <c r="DQ14" s="272"/>
      <c r="DR14" s="272"/>
      <c r="DS14" s="272"/>
      <c r="DT14" s="272"/>
      <c r="DU14" s="272"/>
      <c r="DV14" s="272"/>
      <c r="DW14" s="273"/>
      <c r="DX14" s="271"/>
      <c r="DY14" s="272"/>
      <c r="DZ14" s="272"/>
      <c r="EA14" s="272"/>
      <c r="EB14" s="272"/>
      <c r="EC14" s="272"/>
      <c r="ED14" s="272"/>
      <c r="EE14" s="272"/>
      <c r="EF14" s="272"/>
      <c r="EG14" s="273"/>
    </row>
    <row r="15" spans="1:137" s="5" customFormat="1" ht="39" customHeight="1">
      <c r="A15" s="254" t="s">
        <v>27</v>
      </c>
      <c r="B15" s="255"/>
      <c r="C15" s="255"/>
      <c r="D15" s="255"/>
      <c r="E15" s="255"/>
      <c r="F15" s="256"/>
      <c r="G15" s="281" t="s">
        <v>304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80"/>
      <c r="AC15" s="271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3"/>
      <c r="AP15" s="271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3"/>
      <c r="BC15" s="271"/>
      <c r="BD15" s="272"/>
      <c r="BE15" s="272"/>
      <c r="BF15" s="272"/>
      <c r="BG15" s="272"/>
      <c r="BH15" s="272"/>
      <c r="BI15" s="272"/>
      <c r="BJ15" s="272"/>
      <c r="BK15" s="272"/>
      <c r="BL15" s="273"/>
      <c r="BM15" s="271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6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8"/>
      <c r="CM15" s="271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3"/>
      <c r="CZ15" s="271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3"/>
      <c r="DN15" s="271"/>
      <c r="DO15" s="272"/>
      <c r="DP15" s="272"/>
      <c r="DQ15" s="272"/>
      <c r="DR15" s="272"/>
      <c r="DS15" s="272"/>
      <c r="DT15" s="272"/>
      <c r="DU15" s="272"/>
      <c r="DV15" s="272"/>
      <c r="DW15" s="273"/>
      <c r="DX15" s="271"/>
      <c r="DY15" s="272"/>
      <c r="DZ15" s="272"/>
      <c r="EA15" s="272"/>
      <c r="EB15" s="272"/>
      <c r="EC15" s="272"/>
      <c r="ED15" s="272"/>
      <c r="EE15" s="272"/>
      <c r="EF15" s="272"/>
      <c r="EG15" s="273"/>
    </row>
    <row r="16" spans="1:137" s="5" customFormat="1" ht="16.5" customHeight="1">
      <c r="A16" s="254"/>
      <c r="B16" s="255"/>
      <c r="C16" s="255"/>
      <c r="D16" s="255"/>
      <c r="E16" s="255"/>
      <c r="F16" s="256"/>
      <c r="G16" s="281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  <c r="AC16" s="271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3"/>
      <c r="AP16" s="271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3"/>
      <c r="BC16" s="271"/>
      <c r="BD16" s="272"/>
      <c r="BE16" s="272"/>
      <c r="BF16" s="272"/>
      <c r="BG16" s="272"/>
      <c r="BH16" s="272"/>
      <c r="BI16" s="272"/>
      <c r="BJ16" s="272"/>
      <c r="BK16" s="272"/>
      <c r="BL16" s="273"/>
      <c r="BM16" s="271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6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8"/>
      <c r="CM16" s="271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3"/>
      <c r="CZ16" s="271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3"/>
      <c r="DN16" s="271"/>
      <c r="DO16" s="272"/>
      <c r="DP16" s="272"/>
      <c r="DQ16" s="272"/>
      <c r="DR16" s="272"/>
      <c r="DS16" s="272"/>
      <c r="DT16" s="272"/>
      <c r="DU16" s="272"/>
      <c r="DV16" s="272"/>
      <c r="DW16" s="273"/>
      <c r="DX16" s="271"/>
      <c r="DY16" s="272"/>
      <c r="DZ16" s="272"/>
      <c r="EA16" s="272"/>
      <c r="EB16" s="272"/>
      <c r="EC16" s="272"/>
      <c r="ED16" s="272"/>
      <c r="EE16" s="272"/>
      <c r="EF16" s="272"/>
      <c r="EG16" s="273"/>
    </row>
    <row r="17" spans="1:137" s="5" customFormat="1" ht="16.5" customHeight="1">
      <c r="A17" s="267" t="s">
        <v>17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80"/>
      <c r="BZ17" s="276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8"/>
      <c r="CM17" s="271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3"/>
      <c r="CZ17" s="271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3"/>
      <c r="DN17" s="271"/>
      <c r="DO17" s="272"/>
      <c r="DP17" s="272"/>
      <c r="DQ17" s="272"/>
      <c r="DR17" s="272"/>
      <c r="DS17" s="272"/>
      <c r="DT17" s="272"/>
      <c r="DU17" s="272"/>
      <c r="DV17" s="272"/>
      <c r="DW17" s="273"/>
      <c r="DX17" s="271"/>
      <c r="DY17" s="272"/>
      <c r="DZ17" s="272"/>
      <c r="EA17" s="272"/>
      <c r="EB17" s="272"/>
      <c r="EC17" s="272"/>
      <c r="ED17" s="272"/>
      <c r="EE17" s="272"/>
      <c r="EF17" s="272"/>
      <c r="EG17" s="273"/>
    </row>
    <row r="18" spans="1:137" ht="21" customHeight="1">
      <c r="A18" s="274" t="s">
        <v>306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6">
      <selection activeCell="CX18" sqref="CX18:DJ18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323" t="s">
        <v>212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</row>
    <row r="2" s="4" customFormat="1" ht="12.75" customHeight="1"/>
    <row r="3" spans="1:126" s="7" customFormat="1" ht="14.25" customHeight="1">
      <c r="A3" s="236" t="s">
        <v>3</v>
      </c>
      <c r="B3" s="237"/>
      <c r="C3" s="237"/>
      <c r="D3" s="237"/>
      <c r="E3" s="237"/>
      <c r="F3" s="238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8"/>
      <c r="AK3" s="236" t="s">
        <v>30</v>
      </c>
      <c r="AL3" s="237"/>
      <c r="AM3" s="237"/>
      <c r="AN3" s="237"/>
      <c r="AO3" s="237"/>
      <c r="AP3" s="237"/>
      <c r="AQ3" s="237"/>
      <c r="AR3" s="237"/>
      <c r="AS3" s="237"/>
      <c r="AT3" s="238"/>
      <c r="AU3" s="236" t="s">
        <v>31</v>
      </c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6" t="s">
        <v>32</v>
      </c>
      <c r="BI3" s="237"/>
      <c r="BJ3" s="237"/>
      <c r="BK3" s="237"/>
      <c r="BL3" s="237"/>
      <c r="BM3" s="237"/>
      <c r="BN3" s="237"/>
      <c r="BO3" s="237"/>
      <c r="BP3" s="237"/>
      <c r="BQ3" s="238"/>
      <c r="BR3" s="141" t="s">
        <v>0</v>
      </c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7"/>
    </row>
    <row r="4" spans="1:126" s="7" customFormat="1" ht="61.5" customHeight="1">
      <c r="A4" s="239"/>
      <c r="B4" s="240"/>
      <c r="C4" s="240"/>
      <c r="D4" s="240"/>
      <c r="E4" s="240"/>
      <c r="F4" s="241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1"/>
      <c r="AK4" s="239"/>
      <c r="AL4" s="240"/>
      <c r="AM4" s="240"/>
      <c r="AN4" s="240"/>
      <c r="AO4" s="240"/>
      <c r="AP4" s="240"/>
      <c r="AQ4" s="240"/>
      <c r="AR4" s="240"/>
      <c r="AS4" s="240"/>
      <c r="AT4" s="241"/>
      <c r="AU4" s="239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39"/>
      <c r="BI4" s="240"/>
      <c r="BJ4" s="240"/>
      <c r="BK4" s="240"/>
      <c r="BL4" s="240"/>
      <c r="BM4" s="240"/>
      <c r="BN4" s="240"/>
      <c r="BO4" s="240"/>
      <c r="BP4" s="240"/>
      <c r="BQ4" s="241"/>
      <c r="BR4" s="165" t="s">
        <v>131</v>
      </c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7"/>
      <c r="CG4" s="165" t="s">
        <v>135</v>
      </c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7"/>
      <c r="CX4" s="186" t="s">
        <v>18</v>
      </c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7"/>
    </row>
    <row r="5" spans="1:126" s="7" customFormat="1" ht="24.75" customHeight="1">
      <c r="A5" s="242"/>
      <c r="B5" s="243"/>
      <c r="C5" s="243"/>
      <c r="D5" s="243"/>
      <c r="E5" s="243"/>
      <c r="F5" s="244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4"/>
      <c r="AK5" s="242"/>
      <c r="AL5" s="243"/>
      <c r="AM5" s="243"/>
      <c r="AN5" s="243"/>
      <c r="AO5" s="243"/>
      <c r="AP5" s="243"/>
      <c r="AQ5" s="243"/>
      <c r="AR5" s="243"/>
      <c r="AS5" s="243"/>
      <c r="AT5" s="244"/>
      <c r="AU5" s="242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2"/>
      <c r="BI5" s="243"/>
      <c r="BJ5" s="243"/>
      <c r="BK5" s="243"/>
      <c r="BL5" s="243"/>
      <c r="BM5" s="243"/>
      <c r="BN5" s="243"/>
      <c r="BO5" s="243"/>
      <c r="BP5" s="243"/>
      <c r="BQ5" s="244"/>
      <c r="BR5" s="168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70"/>
      <c r="CG5" s="168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41" t="s">
        <v>2</v>
      </c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3"/>
      <c r="DK5" s="141" t="s">
        <v>33</v>
      </c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3"/>
    </row>
    <row r="6" spans="1:126" s="6" customFormat="1" ht="12.75">
      <c r="A6" s="282">
        <v>1</v>
      </c>
      <c r="B6" s="283"/>
      <c r="C6" s="283"/>
      <c r="D6" s="283"/>
      <c r="E6" s="283"/>
      <c r="F6" s="284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4"/>
      <c r="AK6" s="282">
        <v>3</v>
      </c>
      <c r="AL6" s="283"/>
      <c r="AM6" s="283"/>
      <c r="AN6" s="283"/>
      <c r="AO6" s="283"/>
      <c r="AP6" s="283"/>
      <c r="AQ6" s="283"/>
      <c r="AR6" s="283"/>
      <c r="AS6" s="283"/>
      <c r="AT6" s="284"/>
      <c r="AU6" s="282">
        <v>4</v>
      </c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2">
        <v>5</v>
      </c>
      <c r="BI6" s="283"/>
      <c r="BJ6" s="283"/>
      <c r="BK6" s="283"/>
      <c r="BL6" s="283"/>
      <c r="BM6" s="283"/>
      <c r="BN6" s="283"/>
      <c r="BO6" s="283"/>
      <c r="BP6" s="283"/>
      <c r="BQ6" s="284"/>
      <c r="BR6" s="282">
        <v>6</v>
      </c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4"/>
      <c r="CG6" s="282">
        <v>7</v>
      </c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4"/>
      <c r="CX6" s="282">
        <v>8</v>
      </c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4"/>
      <c r="DK6" s="282">
        <v>9</v>
      </c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4"/>
    </row>
    <row r="7" spans="1:126" s="5" customFormat="1" ht="49.5" customHeight="1">
      <c r="A7" s="254" t="s">
        <v>6</v>
      </c>
      <c r="B7" s="255"/>
      <c r="C7" s="255"/>
      <c r="D7" s="255"/>
      <c r="E7" s="255"/>
      <c r="F7" s="256"/>
      <c r="G7" s="311" t="s">
        <v>204</v>
      </c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  <c r="AK7" s="316" t="s">
        <v>1</v>
      </c>
      <c r="AL7" s="317"/>
      <c r="AM7" s="317"/>
      <c r="AN7" s="317"/>
      <c r="AO7" s="317"/>
      <c r="AP7" s="317"/>
      <c r="AQ7" s="317"/>
      <c r="AR7" s="317"/>
      <c r="AS7" s="317"/>
      <c r="AT7" s="318"/>
      <c r="AU7" s="260" t="s">
        <v>1</v>
      </c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46">
        <f>BH8</f>
        <v>11641126.2</v>
      </c>
      <c r="BI7" s="247"/>
      <c r="BJ7" s="247"/>
      <c r="BK7" s="247"/>
      <c r="BL7" s="247"/>
      <c r="BM7" s="247"/>
      <c r="BN7" s="247"/>
      <c r="BO7" s="247"/>
      <c r="BP7" s="247"/>
      <c r="BQ7" s="248"/>
      <c r="BR7" s="246">
        <f>BR8</f>
        <v>11641126.2</v>
      </c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63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3"/>
      <c r="CX7" s="263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3"/>
      <c r="DK7" s="263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3"/>
    </row>
    <row r="8" spans="1:126" s="5" customFormat="1" ht="16.5" customHeight="1">
      <c r="A8" s="254" t="s">
        <v>22</v>
      </c>
      <c r="B8" s="255"/>
      <c r="C8" s="255"/>
      <c r="D8" s="255"/>
      <c r="E8" s="255"/>
      <c r="F8" s="256"/>
      <c r="G8" s="311" t="s">
        <v>28</v>
      </c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2"/>
      <c r="AK8" s="316">
        <v>22</v>
      </c>
      <c r="AL8" s="317"/>
      <c r="AM8" s="317"/>
      <c r="AN8" s="317"/>
      <c r="AO8" s="317"/>
      <c r="AP8" s="317"/>
      <c r="AQ8" s="317"/>
      <c r="AR8" s="317"/>
      <c r="AS8" s="317"/>
      <c r="AT8" s="318"/>
      <c r="AU8" s="246">
        <v>52914210</v>
      </c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6">
        <f>AU8*AK8/100</f>
        <v>11641126.2</v>
      </c>
      <c r="BI8" s="247"/>
      <c r="BJ8" s="247"/>
      <c r="BK8" s="247"/>
      <c r="BL8" s="247"/>
      <c r="BM8" s="247"/>
      <c r="BN8" s="247"/>
      <c r="BO8" s="247"/>
      <c r="BP8" s="247"/>
      <c r="BQ8" s="248"/>
      <c r="BR8" s="246">
        <f>BH8</f>
        <v>11641126.2</v>
      </c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3"/>
      <c r="CG8" s="263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3"/>
      <c r="CX8" s="263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3"/>
      <c r="DK8" s="263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3"/>
    </row>
    <row r="9" spans="1:126" s="5" customFormat="1" ht="16.5" customHeight="1">
      <c r="A9" s="254" t="s">
        <v>23</v>
      </c>
      <c r="B9" s="255"/>
      <c r="C9" s="255"/>
      <c r="D9" s="255"/>
      <c r="E9" s="255"/>
      <c r="F9" s="256"/>
      <c r="G9" s="311" t="s">
        <v>29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2"/>
      <c r="AK9" s="316">
        <v>10</v>
      </c>
      <c r="AL9" s="317"/>
      <c r="AM9" s="317"/>
      <c r="AN9" s="317"/>
      <c r="AO9" s="317"/>
      <c r="AP9" s="317"/>
      <c r="AQ9" s="317"/>
      <c r="AR9" s="317"/>
      <c r="AS9" s="317"/>
      <c r="AT9" s="318"/>
      <c r="AU9" s="263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63"/>
      <c r="BI9" s="252"/>
      <c r="BJ9" s="252"/>
      <c r="BK9" s="252"/>
      <c r="BL9" s="252"/>
      <c r="BM9" s="252"/>
      <c r="BN9" s="252"/>
      <c r="BO9" s="252"/>
      <c r="BP9" s="252"/>
      <c r="BQ9" s="253"/>
      <c r="BR9" s="263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3"/>
      <c r="CG9" s="263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3"/>
      <c r="CX9" s="263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3"/>
      <c r="DK9" s="263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3"/>
    </row>
    <row r="10" spans="1:126" s="5" customFormat="1" ht="69.75" customHeight="1">
      <c r="A10" s="254" t="s">
        <v>24</v>
      </c>
      <c r="B10" s="255"/>
      <c r="C10" s="255"/>
      <c r="D10" s="255"/>
      <c r="E10" s="255"/>
      <c r="F10" s="256"/>
      <c r="G10" s="311" t="s">
        <v>207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2"/>
      <c r="AK10" s="320"/>
      <c r="AL10" s="321"/>
      <c r="AM10" s="321"/>
      <c r="AN10" s="321"/>
      <c r="AO10" s="321"/>
      <c r="AP10" s="321"/>
      <c r="AQ10" s="321"/>
      <c r="AR10" s="321"/>
      <c r="AS10" s="321"/>
      <c r="AT10" s="322"/>
      <c r="AU10" s="263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63"/>
      <c r="BI10" s="252"/>
      <c r="BJ10" s="252"/>
      <c r="BK10" s="252"/>
      <c r="BL10" s="252"/>
      <c r="BM10" s="252"/>
      <c r="BN10" s="252"/>
      <c r="BO10" s="252"/>
      <c r="BP10" s="252"/>
      <c r="BQ10" s="253"/>
      <c r="BR10" s="263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3"/>
      <c r="CG10" s="263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3"/>
      <c r="CX10" s="263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3"/>
      <c r="DK10" s="263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3"/>
    </row>
    <row r="11" spans="1:126" s="5" customFormat="1" ht="78.75" customHeight="1">
      <c r="A11" s="254" t="s">
        <v>7</v>
      </c>
      <c r="B11" s="255"/>
      <c r="C11" s="255"/>
      <c r="D11" s="255"/>
      <c r="E11" s="255"/>
      <c r="F11" s="256"/>
      <c r="G11" s="311" t="s">
        <v>213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2"/>
      <c r="AK11" s="316" t="s">
        <v>1</v>
      </c>
      <c r="AL11" s="317"/>
      <c r="AM11" s="317"/>
      <c r="AN11" s="317"/>
      <c r="AO11" s="317"/>
      <c r="AP11" s="317"/>
      <c r="AQ11" s="317"/>
      <c r="AR11" s="317"/>
      <c r="AS11" s="317"/>
      <c r="AT11" s="318"/>
      <c r="AU11" s="260" t="s">
        <v>1</v>
      </c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46">
        <f>BH12+BH14</f>
        <v>1640340.51</v>
      </c>
      <c r="BI11" s="247"/>
      <c r="BJ11" s="247"/>
      <c r="BK11" s="247"/>
      <c r="BL11" s="247"/>
      <c r="BM11" s="247"/>
      <c r="BN11" s="247"/>
      <c r="BO11" s="247"/>
      <c r="BP11" s="247"/>
      <c r="BQ11" s="248"/>
      <c r="BR11" s="246">
        <f>BR12+BR14</f>
        <v>1640340.51</v>
      </c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3"/>
      <c r="CG11" s="263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3"/>
      <c r="CX11" s="263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3"/>
      <c r="DK11" s="263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3"/>
    </row>
    <row r="12" spans="1:126" s="5" customFormat="1" ht="84" customHeight="1">
      <c r="A12" s="254" t="s">
        <v>25</v>
      </c>
      <c r="B12" s="255"/>
      <c r="C12" s="255"/>
      <c r="D12" s="255"/>
      <c r="E12" s="255"/>
      <c r="F12" s="256"/>
      <c r="G12" s="311" t="s">
        <v>205</v>
      </c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2"/>
      <c r="AK12" s="316">
        <v>2.9</v>
      </c>
      <c r="AL12" s="317"/>
      <c r="AM12" s="317"/>
      <c r="AN12" s="317"/>
      <c r="AO12" s="317"/>
      <c r="AP12" s="317"/>
      <c r="AQ12" s="317"/>
      <c r="AR12" s="317"/>
      <c r="AS12" s="317"/>
      <c r="AT12" s="318"/>
      <c r="AU12" s="246">
        <v>52914210</v>
      </c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6">
        <f>AK12*AU12/100</f>
        <v>1534512.09</v>
      </c>
      <c r="BI12" s="247"/>
      <c r="BJ12" s="247"/>
      <c r="BK12" s="247"/>
      <c r="BL12" s="247"/>
      <c r="BM12" s="247"/>
      <c r="BN12" s="247"/>
      <c r="BO12" s="247"/>
      <c r="BP12" s="247"/>
      <c r="BQ12" s="248"/>
      <c r="BR12" s="246">
        <f>BH12</f>
        <v>1534512.09</v>
      </c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8"/>
      <c r="CG12" s="263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3"/>
      <c r="CX12" s="263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3"/>
      <c r="DK12" s="263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3"/>
    </row>
    <row r="13" spans="1:126" s="5" customFormat="1" ht="33" customHeight="1">
      <c r="A13" s="254" t="s">
        <v>26</v>
      </c>
      <c r="B13" s="255"/>
      <c r="C13" s="255"/>
      <c r="D13" s="255"/>
      <c r="E13" s="255"/>
      <c r="F13" s="256"/>
      <c r="G13" s="311" t="s">
        <v>206</v>
      </c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2"/>
      <c r="AK13" s="316">
        <v>0</v>
      </c>
      <c r="AL13" s="317"/>
      <c r="AM13" s="317"/>
      <c r="AN13" s="317"/>
      <c r="AO13" s="317"/>
      <c r="AP13" s="317"/>
      <c r="AQ13" s="317"/>
      <c r="AR13" s="317"/>
      <c r="AS13" s="317"/>
      <c r="AT13" s="318"/>
      <c r="AU13" s="246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6"/>
      <c r="BI13" s="247"/>
      <c r="BJ13" s="247"/>
      <c r="BK13" s="247"/>
      <c r="BL13" s="247"/>
      <c r="BM13" s="247"/>
      <c r="BN13" s="247"/>
      <c r="BO13" s="247"/>
      <c r="BP13" s="247"/>
      <c r="BQ13" s="248"/>
      <c r="BR13" s="246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8"/>
      <c r="CG13" s="263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3"/>
      <c r="CX13" s="263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3"/>
      <c r="DK13" s="263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3"/>
    </row>
    <row r="14" spans="1:126" s="5" customFormat="1" ht="81.75" customHeight="1">
      <c r="A14" s="254" t="s">
        <v>27</v>
      </c>
      <c r="B14" s="255"/>
      <c r="C14" s="255"/>
      <c r="D14" s="255"/>
      <c r="E14" s="255"/>
      <c r="F14" s="256"/>
      <c r="G14" s="311" t="s">
        <v>208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2"/>
      <c r="AK14" s="316">
        <v>0.2</v>
      </c>
      <c r="AL14" s="317"/>
      <c r="AM14" s="317"/>
      <c r="AN14" s="317"/>
      <c r="AO14" s="317"/>
      <c r="AP14" s="317"/>
      <c r="AQ14" s="317"/>
      <c r="AR14" s="317"/>
      <c r="AS14" s="317"/>
      <c r="AT14" s="318"/>
      <c r="AU14" s="246">
        <v>52914210</v>
      </c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6">
        <f>AK14*AU14/100</f>
        <v>105828.42</v>
      </c>
      <c r="BI14" s="247"/>
      <c r="BJ14" s="247"/>
      <c r="BK14" s="247"/>
      <c r="BL14" s="247"/>
      <c r="BM14" s="247"/>
      <c r="BN14" s="247"/>
      <c r="BO14" s="247"/>
      <c r="BP14" s="247"/>
      <c r="BQ14" s="248"/>
      <c r="BR14" s="246">
        <f>BH14</f>
        <v>105828.42</v>
      </c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8"/>
      <c r="CG14" s="263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3"/>
      <c r="CX14" s="263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3"/>
      <c r="DK14" s="263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3"/>
    </row>
    <row r="15" spans="1:126" s="5" customFormat="1" ht="82.5" customHeight="1">
      <c r="A15" s="254" t="s">
        <v>34</v>
      </c>
      <c r="B15" s="255"/>
      <c r="C15" s="255"/>
      <c r="D15" s="255"/>
      <c r="E15" s="255"/>
      <c r="F15" s="256"/>
      <c r="G15" s="311" t="s">
        <v>209</v>
      </c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2"/>
      <c r="AK15" s="320"/>
      <c r="AL15" s="321"/>
      <c r="AM15" s="321"/>
      <c r="AN15" s="321"/>
      <c r="AO15" s="321"/>
      <c r="AP15" s="321"/>
      <c r="AQ15" s="321"/>
      <c r="AR15" s="321"/>
      <c r="AS15" s="321"/>
      <c r="AT15" s="322"/>
      <c r="AU15" s="246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6"/>
      <c r="BI15" s="247"/>
      <c r="BJ15" s="247"/>
      <c r="BK15" s="247"/>
      <c r="BL15" s="247"/>
      <c r="BM15" s="247"/>
      <c r="BN15" s="247"/>
      <c r="BO15" s="247"/>
      <c r="BP15" s="247"/>
      <c r="BQ15" s="248"/>
      <c r="BR15" s="246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8"/>
      <c r="CG15" s="263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3"/>
      <c r="CX15" s="263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3"/>
      <c r="DK15" s="263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3"/>
    </row>
    <row r="16" spans="1:126" s="5" customFormat="1" ht="54" customHeight="1">
      <c r="A16" s="254" t="s">
        <v>8</v>
      </c>
      <c r="B16" s="255"/>
      <c r="C16" s="255"/>
      <c r="D16" s="255"/>
      <c r="E16" s="255"/>
      <c r="F16" s="256"/>
      <c r="G16" s="311" t="s">
        <v>176</v>
      </c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2"/>
      <c r="AK16" s="320" t="s">
        <v>1</v>
      </c>
      <c r="AL16" s="321"/>
      <c r="AM16" s="321"/>
      <c r="AN16" s="321"/>
      <c r="AO16" s="321"/>
      <c r="AP16" s="321"/>
      <c r="AQ16" s="321"/>
      <c r="AR16" s="321"/>
      <c r="AS16" s="321"/>
      <c r="AT16" s="322"/>
      <c r="AU16" s="263" t="s">
        <v>1</v>
      </c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63"/>
      <c r="BI16" s="252"/>
      <c r="BJ16" s="252"/>
      <c r="BK16" s="252"/>
      <c r="BL16" s="252"/>
      <c r="BM16" s="252"/>
      <c r="BN16" s="252"/>
      <c r="BO16" s="252"/>
      <c r="BP16" s="252"/>
      <c r="BQ16" s="253"/>
      <c r="BR16" s="263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3"/>
      <c r="CG16" s="263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3"/>
      <c r="CX16" s="263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3"/>
      <c r="DK16" s="263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3"/>
    </row>
    <row r="17" spans="1:126" s="5" customFormat="1" ht="25.5" customHeight="1">
      <c r="A17" s="254" t="s">
        <v>11</v>
      </c>
      <c r="B17" s="255"/>
      <c r="C17" s="255"/>
      <c r="D17" s="255"/>
      <c r="E17" s="255"/>
      <c r="F17" s="256"/>
      <c r="G17" s="311" t="s">
        <v>179</v>
      </c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2"/>
      <c r="AK17" s="316" t="s">
        <v>1</v>
      </c>
      <c r="AL17" s="317"/>
      <c r="AM17" s="317"/>
      <c r="AN17" s="317"/>
      <c r="AO17" s="317"/>
      <c r="AP17" s="317"/>
      <c r="AQ17" s="317"/>
      <c r="AR17" s="317"/>
      <c r="AS17" s="317"/>
      <c r="AT17" s="318"/>
      <c r="AU17" s="263" t="s">
        <v>1</v>
      </c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46">
        <v>-1.42</v>
      </c>
      <c r="BI17" s="247"/>
      <c r="BJ17" s="247"/>
      <c r="BK17" s="247"/>
      <c r="BL17" s="247"/>
      <c r="BM17" s="247"/>
      <c r="BN17" s="247"/>
      <c r="BO17" s="247"/>
      <c r="BP17" s="247"/>
      <c r="BQ17" s="248"/>
      <c r="BR17" s="246">
        <v>-1.42</v>
      </c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8"/>
      <c r="CG17" s="263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3"/>
      <c r="CX17" s="263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3"/>
      <c r="DK17" s="263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3"/>
    </row>
    <row r="18" spans="1:126" s="5" customFormat="1" ht="39" customHeight="1">
      <c r="A18" s="254" t="s">
        <v>12</v>
      </c>
      <c r="B18" s="255"/>
      <c r="C18" s="255"/>
      <c r="D18" s="255"/>
      <c r="E18" s="255"/>
      <c r="F18" s="256"/>
      <c r="G18" s="311" t="s">
        <v>177</v>
      </c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2"/>
      <c r="AK18" s="316" t="s">
        <v>1</v>
      </c>
      <c r="AL18" s="317"/>
      <c r="AM18" s="317"/>
      <c r="AN18" s="317"/>
      <c r="AO18" s="317"/>
      <c r="AP18" s="317"/>
      <c r="AQ18" s="317"/>
      <c r="AR18" s="317"/>
      <c r="AS18" s="317"/>
      <c r="AT18" s="318"/>
      <c r="AU18" s="263" t="s">
        <v>1</v>
      </c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63"/>
      <c r="BI18" s="252"/>
      <c r="BJ18" s="252"/>
      <c r="BK18" s="252"/>
      <c r="BL18" s="252"/>
      <c r="BM18" s="252"/>
      <c r="BN18" s="252"/>
      <c r="BO18" s="252"/>
      <c r="BP18" s="252"/>
      <c r="BQ18" s="253"/>
      <c r="BR18" s="263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3"/>
      <c r="CG18" s="263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3"/>
      <c r="CX18" s="263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3"/>
      <c r="DK18" s="263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3"/>
    </row>
    <row r="19" spans="1:126" s="5" customFormat="1" ht="39" customHeight="1">
      <c r="A19" s="254" t="s">
        <v>9</v>
      </c>
      <c r="B19" s="255"/>
      <c r="C19" s="255"/>
      <c r="D19" s="255"/>
      <c r="E19" s="255"/>
      <c r="F19" s="256"/>
      <c r="G19" s="311" t="s">
        <v>178</v>
      </c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2"/>
      <c r="AK19" s="316"/>
      <c r="AL19" s="317"/>
      <c r="AM19" s="317"/>
      <c r="AN19" s="317"/>
      <c r="AO19" s="317"/>
      <c r="AP19" s="317"/>
      <c r="AQ19" s="317"/>
      <c r="AR19" s="317"/>
      <c r="AS19" s="317"/>
      <c r="AT19" s="318"/>
      <c r="AU19" s="263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46">
        <f>BH20</f>
        <v>2698624.71</v>
      </c>
      <c r="BI19" s="247"/>
      <c r="BJ19" s="247"/>
      <c r="BK19" s="247"/>
      <c r="BL19" s="247"/>
      <c r="BM19" s="247"/>
      <c r="BN19" s="247"/>
      <c r="BO19" s="247"/>
      <c r="BP19" s="247"/>
      <c r="BQ19" s="248"/>
      <c r="BR19" s="246">
        <f>BR20</f>
        <v>2698624.71</v>
      </c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63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3"/>
      <c r="CX19" s="263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3"/>
      <c r="DK19" s="263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3"/>
    </row>
    <row r="20" spans="1:126" s="5" customFormat="1" ht="54.75" customHeight="1">
      <c r="A20" s="254" t="s">
        <v>36</v>
      </c>
      <c r="B20" s="255"/>
      <c r="C20" s="255"/>
      <c r="D20" s="255"/>
      <c r="E20" s="255"/>
      <c r="F20" s="256"/>
      <c r="G20" s="311" t="s">
        <v>210</v>
      </c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2"/>
      <c r="AK20" s="316">
        <v>5.1</v>
      </c>
      <c r="AL20" s="317"/>
      <c r="AM20" s="317"/>
      <c r="AN20" s="317"/>
      <c r="AO20" s="317"/>
      <c r="AP20" s="317"/>
      <c r="AQ20" s="317"/>
      <c r="AR20" s="317"/>
      <c r="AS20" s="317"/>
      <c r="AT20" s="318"/>
      <c r="AU20" s="246">
        <v>52914210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6">
        <f>AK20*AU20/100</f>
        <v>2698624.71</v>
      </c>
      <c r="BI20" s="247"/>
      <c r="BJ20" s="247"/>
      <c r="BK20" s="247"/>
      <c r="BL20" s="247"/>
      <c r="BM20" s="247"/>
      <c r="BN20" s="247"/>
      <c r="BO20" s="247"/>
      <c r="BP20" s="247"/>
      <c r="BQ20" s="248"/>
      <c r="BR20" s="246">
        <f>BH20</f>
        <v>2698624.71</v>
      </c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8"/>
      <c r="CG20" s="263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3"/>
      <c r="CX20" s="263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3"/>
      <c r="DK20" s="263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3"/>
    </row>
    <row r="21" spans="1:126" s="5" customFormat="1" ht="68.25" customHeight="1">
      <c r="A21" s="254" t="s">
        <v>136</v>
      </c>
      <c r="B21" s="255"/>
      <c r="C21" s="255"/>
      <c r="D21" s="255"/>
      <c r="E21" s="255"/>
      <c r="F21" s="256"/>
      <c r="G21" s="311" t="s">
        <v>211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2"/>
      <c r="AK21" s="316"/>
      <c r="AL21" s="317"/>
      <c r="AM21" s="317"/>
      <c r="AN21" s="317"/>
      <c r="AO21" s="317"/>
      <c r="AP21" s="317"/>
      <c r="AQ21" s="317"/>
      <c r="AR21" s="317"/>
      <c r="AS21" s="317"/>
      <c r="AT21" s="318"/>
      <c r="AU21" s="263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63"/>
      <c r="BI21" s="252"/>
      <c r="BJ21" s="252"/>
      <c r="BK21" s="252"/>
      <c r="BL21" s="252"/>
      <c r="BM21" s="252"/>
      <c r="BN21" s="252"/>
      <c r="BO21" s="252"/>
      <c r="BP21" s="252"/>
      <c r="BQ21" s="253"/>
      <c r="BR21" s="263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3"/>
      <c r="CG21" s="263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3"/>
      <c r="CX21" s="263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3"/>
      <c r="DK21" s="263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3"/>
    </row>
    <row r="22" spans="1:126" s="5" customFormat="1" ht="16.5" customHeight="1">
      <c r="A22" s="315" t="s">
        <v>17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80"/>
      <c r="BH22" s="246">
        <f>BH19+BH17+BH11+BH7+BH16</f>
        <v>15980090</v>
      </c>
      <c r="BI22" s="247"/>
      <c r="BJ22" s="247"/>
      <c r="BK22" s="247"/>
      <c r="BL22" s="247"/>
      <c r="BM22" s="247"/>
      <c r="BN22" s="247"/>
      <c r="BO22" s="247"/>
      <c r="BP22" s="247"/>
      <c r="BQ22" s="248"/>
      <c r="BR22" s="246">
        <f>BR19+BR17+BR11+BR7+BR16</f>
        <v>15980090</v>
      </c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3"/>
      <c r="CG22" s="263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3"/>
      <c r="CX22" s="263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3"/>
      <c r="DK22" s="263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3"/>
    </row>
    <row r="23" spans="1:126" ht="27" customHeight="1">
      <c r="A23" s="313" t="s">
        <v>175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</row>
    <row r="24" spans="1:126" s="2" customFormat="1" ht="68.25" customHeight="1">
      <c r="A24" s="319" t="s">
        <v>194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0">
      <selection activeCell="BE51" sqref="BE51:BR51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285" t="s">
        <v>3</v>
      </c>
      <c r="B5" s="299"/>
      <c r="C5" s="299"/>
      <c r="D5" s="299"/>
      <c r="E5" s="299"/>
      <c r="F5" s="300"/>
      <c r="G5" s="285" t="s">
        <v>21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300"/>
      <c r="AC5" s="285" t="s">
        <v>39</v>
      </c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300"/>
      <c r="AQ5" s="285" t="s">
        <v>40</v>
      </c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85" t="s">
        <v>41</v>
      </c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300"/>
      <c r="BS5" s="135" t="s">
        <v>0</v>
      </c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7"/>
    </row>
    <row r="6" spans="1:125" s="3" customFormat="1" ht="72" customHeight="1">
      <c r="A6" s="301"/>
      <c r="B6" s="332"/>
      <c r="C6" s="332"/>
      <c r="D6" s="332"/>
      <c r="E6" s="332"/>
      <c r="F6" s="303"/>
      <c r="G6" s="301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03"/>
      <c r="AC6" s="301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03"/>
      <c r="AQ6" s="301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01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03"/>
      <c r="BS6" s="144" t="s">
        <v>133</v>
      </c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7"/>
      <c r="CG6" s="144" t="s">
        <v>135</v>
      </c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7"/>
      <c r="CW6" s="145" t="s">
        <v>18</v>
      </c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6"/>
    </row>
    <row r="7" spans="1:125" s="3" customFormat="1" ht="25.5" customHeight="1">
      <c r="A7" s="304"/>
      <c r="B7" s="305"/>
      <c r="C7" s="305"/>
      <c r="D7" s="305"/>
      <c r="E7" s="305"/>
      <c r="F7" s="306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  <c r="AC7" s="304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6"/>
      <c r="AQ7" s="304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4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6"/>
      <c r="BS7" s="168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70"/>
      <c r="CG7" s="168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70"/>
      <c r="CW7" s="135" t="s">
        <v>2</v>
      </c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7"/>
      <c r="DJ7" s="135" t="s">
        <v>33</v>
      </c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</row>
    <row r="8" spans="1:125" s="6" customFormat="1" ht="12.75">
      <c r="A8" s="282">
        <v>1</v>
      </c>
      <c r="B8" s="283"/>
      <c r="C8" s="283"/>
      <c r="D8" s="283"/>
      <c r="E8" s="283"/>
      <c r="F8" s="284"/>
      <c r="G8" s="282">
        <v>2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4"/>
      <c r="AC8" s="282">
        <v>3</v>
      </c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4"/>
      <c r="AQ8" s="282">
        <v>4</v>
      </c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2">
        <v>5</v>
      </c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4"/>
      <c r="BS8" s="282">
        <v>6</v>
      </c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4"/>
      <c r="CG8" s="282">
        <v>7</v>
      </c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4"/>
      <c r="CW8" s="282">
        <v>8</v>
      </c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4"/>
      <c r="DJ8" s="282">
        <v>9</v>
      </c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4"/>
    </row>
    <row r="9" spans="1:125" s="5" customFormat="1" ht="26.25" customHeight="1">
      <c r="A9" s="385" t="s">
        <v>6</v>
      </c>
      <c r="B9" s="386"/>
      <c r="C9" s="386"/>
      <c r="D9" s="386"/>
      <c r="E9" s="386"/>
      <c r="F9" s="387"/>
      <c r="G9" s="359" t="s">
        <v>42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316" t="s">
        <v>1</v>
      </c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8"/>
      <c r="AQ9" s="260" t="s">
        <v>1</v>
      </c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388">
        <f>BE10+BE11</f>
        <v>4904999.99</v>
      </c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2"/>
      <c r="BS9" s="382">
        <f>BE9</f>
        <v>4904999.99</v>
      </c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3"/>
      <c r="CG9" s="263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3"/>
      <c r="CW9" s="260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2"/>
      <c r="DJ9" s="260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2"/>
    </row>
    <row r="10" spans="1:125" s="5" customFormat="1" ht="61.5" customHeight="1">
      <c r="A10" s="385" t="s">
        <v>22</v>
      </c>
      <c r="B10" s="386"/>
      <c r="C10" s="386"/>
      <c r="D10" s="386"/>
      <c r="E10" s="386"/>
      <c r="F10" s="387"/>
      <c r="G10" s="359" t="s">
        <v>256</v>
      </c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1"/>
      <c r="AC10" s="246">
        <v>222954545</v>
      </c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8"/>
      <c r="AQ10" s="263">
        <v>2.2</v>
      </c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3"/>
      <c r="BE10" s="382">
        <f>AC10*AQ10/100</f>
        <v>4904999.99</v>
      </c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4"/>
      <c r="BS10" s="382">
        <f>BE10</f>
        <v>4904999.99</v>
      </c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4"/>
      <c r="CG10" s="246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8"/>
      <c r="CW10" s="276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8"/>
      <c r="DJ10" s="276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8"/>
    </row>
    <row r="11" spans="1:125" s="5" customFormat="1" ht="54.75" customHeight="1" hidden="1">
      <c r="A11" s="385" t="s">
        <v>23</v>
      </c>
      <c r="B11" s="386"/>
      <c r="C11" s="386"/>
      <c r="D11" s="386"/>
      <c r="E11" s="386"/>
      <c r="F11" s="387"/>
      <c r="G11" s="359" t="s">
        <v>257</v>
      </c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246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8"/>
      <c r="AQ11" s="263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382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4"/>
      <c r="BS11" s="382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4"/>
      <c r="CG11" s="246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8"/>
      <c r="CW11" s="276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8"/>
      <c r="DJ11" s="276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8"/>
    </row>
    <row r="12" spans="1:125" s="5" customFormat="1" ht="12.75" customHeight="1" hidden="1">
      <c r="A12" s="342" t="s">
        <v>45</v>
      </c>
      <c r="B12" s="343"/>
      <c r="C12" s="343"/>
      <c r="D12" s="343"/>
      <c r="E12" s="343"/>
      <c r="F12" s="344"/>
      <c r="G12" s="354" t="s">
        <v>43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355"/>
      <c r="AC12" s="348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50"/>
      <c r="AQ12" s="348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50"/>
      <c r="BE12" s="370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2"/>
      <c r="BS12" s="370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2"/>
      <c r="CG12" s="370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2"/>
      <c r="CW12" s="376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8"/>
      <c r="DJ12" s="376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8"/>
    </row>
    <row r="13" spans="1:125" s="5" customFormat="1" ht="12.75" hidden="1">
      <c r="A13" s="345"/>
      <c r="B13" s="346"/>
      <c r="C13" s="346"/>
      <c r="D13" s="346"/>
      <c r="E13" s="346"/>
      <c r="F13" s="347"/>
      <c r="G13" s="356" t="s">
        <v>44</v>
      </c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8"/>
      <c r="AC13" s="351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3"/>
      <c r="AQ13" s="351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3"/>
      <c r="BE13" s="373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5"/>
      <c r="BS13" s="373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5"/>
      <c r="CG13" s="373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5"/>
      <c r="CW13" s="379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1"/>
      <c r="DJ13" s="379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1"/>
    </row>
    <row r="14" spans="1:125" s="5" customFormat="1" ht="26.25" customHeight="1" hidden="1">
      <c r="A14" s="385" t="s">
        <v>23</v>
      </c>
      <c r="B14" s="385"/>
      <c r="C14" s="385"/>
      <c r="D14" s="385"/>
      <c r="E14" s="385"/>
      <c r="F14" s="385"/>
      <c r="G14" s="359" t="s">
        <v>46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1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/>
      <c r="BE14" s="263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3"/>
      <c r="BS14" s="263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63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3"/>
      <c r="CW14" s="260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2"/>
      <c r="DJ14" s="260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2"/>
    </row>
    <row r="15" spans="1:125" s="5" customFormat="1" ht="17.25" customHeight="1" hidden="1">
      <c r="A15" s="342" t="s">
        <v>116</v>
      </c>
      <c r="B15" s="342"/>
      <c r="C15" s="342"/>
      <c r="D15" s="342"/>
      <c r="E15" s="342"/>
      <c r="F15" s="342"/>
      <c r="G15" s="354" t="s">
        <v>43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3"/>
      <c r="AC15" s="348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50"/>
      <c r="AQ15" s="348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50"/>
      <c r="BE15" s="348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50"/>
      <c r="BS15" s="348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50"/>
      <c r="CG15" s="348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50"/>
      <c r="CW15" s="364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6"/>
      <c r="DJ15" s="364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6"/>
    </row>
    <row r="16" spans="1:125" s="5" customFormat="1" ht="17.25" customHeight="1" hidden="1">
      <c r="A16" s="342"/>
      <c r="B16" s="342"/>
      <c r="C16" s="342"/>
      <c r="D16" s="342"/>
      <c r="E16" s="342"/>
      <c r="F16" s="342"/>
      <c r="G16" s="356" t="s">
        <v>44</v>
      </c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1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3"/>
      <c r="AQ16" s="351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3"/>
      <c r="BE16" s="351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3"/>
      <c r="BS16" s="351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3"/>
      <c r="CG16" s="351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3"/>
      <c r="CW16" s="367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9"/>
      <c r="DJ16" s="367"/>
      <c r="DK16" s="368"/>
      <c r="DL16" s="368"/>
      <c r="DM16" s="368"/>
      <c r="DN16" s="368"/>
      <c r="DO16" s="368"/>
      <c r="DP16" s="368"/>
      <c r="DQ16" s="368"/>
      <c r="DR16" s="368"/>
      <c r="DS16" s="368"/>
      <c r="DT16" s="368"/>
      <c r="DU16" s="369"/>
    </row>
    <row r="17" spans="1:125" s="5" customFormat="1" ht="16.5" customHeight="1" hidden="1">
      <c r="A17" s="404"/>
      <c r="B17" s="405"/>
      <c r="C17" s="405"/>
      <c r="D17" s="405"/>
      <c r="E17" s="405"/>
      <c r="F17" s="406"/>
      <c r="G17" s="359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1"/>
      <c r="AC17" s="263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263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3"/>
      <c r="BE17" s="263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3"/>
      <c r="BS17" s="263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63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3"/>
      <c r="CW17" s="260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2"/>
      <c r="DJ17" s="260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2"/>
    </row>
    <row r="18" spans="1:125" s="5" customFormat="1" ht="21" customHeight="1" hidden="1">
      <c r="A18" s="385" t="s">
        <v>7</v>
      </c>
      <c r="B18" s="385"/>
      <c r="C18" s="385"/>
      <c r="D18" s="385"/>
      <c r="E18" s="385"/>
      <c r="F18" s="385"/>
      <c r="G18" s="359" t="s">
        <v>47</v>
      </c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1"/>
      <c r="AC18" s="316" t="s">
        <v>1</v>
      </c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260" t="s">
        <v>1</v>
      </c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2"/>
      <c r="BE18" s="263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3"/>
      <c r="BS18" s="263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3"/>
      <c r="CG18" s="263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3"/>
      <c r="CW18" s="260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2"/>
      <c r="DJ18" s="260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2"/>
    </row>
    <row r="19" spans="1:125" s="5" customFormat="1" ht="18" customHeight="1" hidden="1">
      <c r="A19" s="385" t="s">
        <v>25</v>
      </c>
      <c r="B19" s="385"/>
      <c r="C19" s="385"/>
      <c r="D19" s="385"/>
      <c r="E19" s="385"/>
      <c r="F19" s="385"/>
      <c r="G19" s="359" t="s">
        <v>48</v>
      </c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1"/>
      <c r="AC19" s="263" t="s">
        <v>1</v>
      </c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 t="s">
        <v>1</v>
      </c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/>
      <c r="BE19" s="263" t="s">
        <v>1</v>
      </c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3"/>
      <c r="BS19" s="263" t="s">
        <v>1</v>
      </c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63" t="s">
        <v>1</v>
      </c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3"/>
      <c r="CW19" s="260" t="s">
        <v>1</v>
      </c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2"/>
      <c r="DJ19" s="260" t="s">
        <v>1</v>
      </c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2"/>
    </row>
    <row r="20" spans="1:125" s="5" customFormat="1" ht="16.5" customHeight="1" hidden="1">
      <c r="A20" s="404"/>
      <c r="B20" s="404"/>
      <c r="C20" s="404"/>
      <c r="D20" s="404"/>
      <c r="E20" s="404"/>
      <c r="F20" s="404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3"/>
      <c r="BS20" s="263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63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3"/>
      <c r="CW20" s="260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2"/>
      <c r="DJ20" s="260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2"/>
    </row>
    <row r="21" spans="1:125" s="5" customFormat="1" ht="16.5" customHeight="1">
      <c r="A21" s="397" t="s">
        <v>17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8"/>
      <c r="BE21" s="246">
        <v>4905000</v>
      </c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8"/>
      <c r="BS21" s="246">
        <v>4905000</v>
      </c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8"/>
      <c r="CG21" s="263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3"/>
      <c r="CW21" s="263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3"/>
      <c r="DJ21" s="263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3"/>
    </row>
    <row r="22" spans="1:125" s="5" customFormat="1" ht="28.5" customHeight="1">
      <c r="A22" s="402" t="s">
        <v>182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3"/>
      <c r="CK22" s="403"/>
      <c r="CL22" s="403"/>
      <c r="CM22" s="403"/>
      <c r="CN22" s="403"/>
      <c r="CO22" s="403"/>
      <c r="CP22" s="403"/>
      <c r="CQ22" s="403"/>
      <c r="CR22" s="403"/>
      <c r="CS22" s="403"/>
      <c r="CT22" s="403"/>
      <c r="CU22" s="403"/>
      <c r="CV22" s="403"/>
      <c r="CW22" s="403"/>
      <c r="CX22" s="403"/>
      <c r="CY22" s="403"/>
      <c r="CZ22" s="403"/>
      <c r="DA22" s="403"/>
      <c r="DB22" s="403"/>
      <c r="DC22" s="403"/>
      <c r="DD22" s="403"/>
      <c r="DE22" s="403"/>
      <c r="DF22" s="403"/>
      <c r="DG22" s="403"/>
      <c r="DH22" s="403"/>
      <c r="DI22" s="403"/>
      <c r="DJ22" s="403"/>
      <c r="DK22" s="403"/>
      <c r="DL22" s="403"/>
      <c r="DM22" s="403"/>
      <c r="DN22" s="403"/>
      <c r="DO22" s="403"/>
      <c r="DP22" s="403"/>
      <c r="DQ22" s="403"/>
      <c r="DR22" s="403"/>
      <c r="DS22" s="403"/>
      <c r="DT22" s="403"/>
      <c r="DU22" s="403"/>
    </row>
    <row r="23" spans="1:125" ht="15" hidden="1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1"/>
      <c r="DR23" s="401"/>
      <c r="DS23" s="401"/>
      <c r="DT23" s="401"/>
      <c r="DU23" s="401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285" t="s">
        <v>3</v>
      </c>
      <c r="B26" s="299"/>
      <c r="C26" s="299"/>
      <c r="D26" s="299"/>
      <c r="E26" s="299"/>
      <c r="F26" s="300"/>
      <c r="G26" s="285" t="s">
        <v>21</v>
      </c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300"/>
      <c r="AC26" s="285" t="s">
        <v>39</v>
      </c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300"/>
      <c r="AQ26" s="285" t="s">
        <v>40</v>
      </c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300"/>
      <c r="BE26" s="285" t="s">
        <v>59</v>
      </c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300"/>
      <c r="BS26" s="135" t="s">
        <v>0</v>
      </c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7"/>
    </row>
    <row r="27" spans="1:125" s="3" customFormat="1" ht="67.5" customHeight="1" hidden="1">
      <c r="A27" s="301"/>
      <c r="B27" s="332"/>
      <c r="C27" s="332"/>
      <c r="D27" s="332"/>
      <c r="E27" s="332"/>
      <c r="F27" s="303"/>
      <c r="G27" s="301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03"/>
      <c r="AC27" s="301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03"/>
      <c r="AQ27" s="301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03"/>
      <c r="BE27" s="301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03"/>
      <c r="BS27" s="144" t="s">
        <v>133</v>
      </c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 t="s">
        <v>135</v>
      </c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6"/>
      <c r="CW27" s="135" t="s">
        <v>18</v>
      </c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7"/>
    </row>
    <row r="28" spans="1:125" s="3" customFormat="1" ht="28.5" customHeight="1" hidden="1">
      <c r="A28" s="304"/>
      <c r="B28" s="305"/>
      <c r="C28" s="305"/>
      <c r="D28" s="305"/>
      <c r="E28" s="305"/>
      <c r="F28" s="306"/>
      <c r="G28" s="304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6"/>
      <c r="AC28" s="304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6"/>
      <c r="AQ28" s="304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6"/>
      <c r="BE28" s="304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6"/>
      <c r="BS28" s="150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2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2"/>
      <c r="CW28" s="135" t="s">
        <v>2</v>
      </c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7"/>
      <c r="DJ28" s="135" t="s">
        <v>33</v>
      </c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7"/>
    </row>
    <row r="29" spans="1:125" s="6" customFormat="1" ht="12.75" customHeight="1" hidden="1">
      <c r="A29" s="282">
        <v>1</v>
      </c>
      <c r="B29" s="283"/>
      <c r="C29" s="283"/>
      <c r="D29" s="283"/>
      <c r="E29" s="283"/>
      <c r="F29" s="284"/>
      <c r="G29" s="282">
        <v>2</v>
      </c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4"/>
      <c r="AC29" s="282">
        <v>3</v>
      </c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4"/>
      <c r="AQ29" s="282">
        <v>4</v>
      </c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4"/>
      <c r="BE29" s="282">
        <v>5</v>
      </c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4"/>
      <c r="BS29" s="282">
        <v>6</v>
      </c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4"/>
      <c r="CG29" s="282">
        <v>7</v>
      </c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4"/>
      <c r="CW29" s="282">
        <v>8</v>
      </c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4"/>
      <c r="DJ29" s="282">
        <v>9</v>
      </c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4"/>
    </row>
    <row r="30" spans="1:125" s="5" customFormat="1" ht="16.5" customHeight="1" hidden="1">
      <c r="A30" s="254" t="s">
        <v>6</v>
      </c>
      <c r="B30" s="255"/>
      <c r="C30" s="255"/>
      <c r="D30" s="255"/>
      <c r="E30" s="255"/>
      <c r="F30" s="256"/>
      <c r="G30" s="264" t="s">
        <v>50</v>
      </c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8"/>
      <c r="AC30" s="260" t="s">
        <v>1</v>
      </c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2"/>
      <c r="AQ30" s="260" t="s">
        <v>1</v>
      </c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2"/>
      <c r="BE30" s="263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3"/>
      <c r="BS30" s="263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3"/>
      <c r="CG30" s="263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3"/>
      <c r="CW30" s="260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2"/>
      <c r="DJ30" s="260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2"/>
    </row>
    <row r="31" spans="1:125" s="5" customFormat="1" ht="26.25" customHeight="1" hidden="1">
      <c r="A31" s="254" t="s">
        <v>22</v>
      </c>
      <c r="B31" s="255"/>
      <c r="C31" s="255"/>
      <c r="D31" s="255"/>
      <c r="E31" s="255"/>
      <c r="F31" s="256"/>
      <c r="G31" s="264" t="s">
        <v>51</v>
      </c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8"/>
      <c r="AC31" s="260" t="s">
        <v>1</v>
      </c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0" t="s">
        <v>1</v>
      </c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2"/>
      <c r="BE31" s="263" t="s">
        <v>1</v>
      </c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3"/>
      <c r="BS31" s="263" t="s">
        <v>1</v>
      </c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3"/>
      <c r="CG31" s="263" t="s">
        <v>1</v>
      </c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3"/>
      <c r="CW31" s="260" t="s">
        <v>1</v>
      </c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2"/>
      <c r="DJ31" s="260" t="s">
        <v>1</v>
      </c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2"/>
    </row>
    <row r="32" spans="1:125" s="5" customFormat="1" ht="16.5" customHeight="1" hidden="1">
      <c r="A32" s="324"/>
      <c r="B32" s="325"/>
      <c r="C32" s="325"/>
      <c r="D32" s="325"/>
      <c r="E32" s="325"/>
      <c r="F32" s="326"/>
      <c r="G32" s="339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1"/>
      <c r="AC32" s="260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2"/>
      <c r="AQ32" s="260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2"/>
      <c r="BE32" s="263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63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263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3"/>
      <c r="CW32" s="260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2"/>
      <c r="DJ32" s="260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2"/>
    </row>
    <row r="33" spans="1:125" s="5" customFormat="1" ht="16.5" customHeight="1" hidden="1">
      <c r="A33" s="254" t="s">
        <v>7</v>
      </c>
      <c r="B33" s="255"/>
      <c r="C33" s="255"/>
      <c r="D33" s="255"/>
      <c r="E33" s="255"/>
      <c r="F33" s="256"/>
      <c r="G33" s="264" t="s">
        <v>52</v>
      </c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8"/>
      <c r="AC33" s="260" t="s">
        <v>1</v>
      </c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2"/>
      <c r="AQ33" s="260" t="s">
        <v>1</v>
      </c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2"/>
      <c r="BE33" s="263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3"/>
      <c r="BS33" s="263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3"/>
      <c r="CG33" s="263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3"/>
      <c r="CW33" s="260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2"/>
      <c r="DJ33" s="260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2"/>
    </row>
    <row r="34" spans="1:125" s="5" customFormat="1" ht="16.5" customHeight="1" hidden="1">
      <c r="A34" s="254" t="s">
        <v>25</v>
      </c>
      <c r="B34" s="255"/>
      <c r="C34" s="255"/>
      <c r="D34" s="255"/>
      <c r="E34" s="255"/>
      <c r="F34" s="256"/>
      <c r="G34" s="264" t="s">
        <v>53</v>
      </c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8"/>
      <c r="AC34" s="260" t="s">
        <v>1</v>
      </c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2"/>
      <c r="AQ34" s="260" t="s">
        <v>1</v>
      </c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2"/>
      <c r="BE34" s="263" t="s">
        <v>1</v>
      </c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3"/>
      <c r="BS34" s="263" t="s">
        <v>1</v>
      </c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3"/>
      <c r="CG34" s="263" t="s">
        <v>1</v>
      </c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3"/>
      <c r="CW34" s="260" t="s">
        <v>1</v>
      </c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60" t="s">
        <v>1</v>
      </c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2"/>
    </row>
    <row r="35" spans="1:125" s="5" customFormat="1" ht="16.5" customHeight="1" hidden="1">
      <c r="A35" s="324"/>
      <c r="B35" s="325"/>
      <c r="C35" s="325"/>
      <c r="D35" s="325"/>
      <c r="E35" s="325"/>
      <c r="F35" s="326"/>
      <c r="G35" s="264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8"/>
      <c r="AC35" s="260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2"/>
      <c r="AQ35" s="260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2"/>
      <c r="BE35" s="263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3"/>
      <c r="BS35" s="263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3"/>
      <c r="CG35" s="263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3"/>
      <c r="CW35" s="260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0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2"/>
    </row>
    <row r="36" spans="1:125" s="5" customFormat="1" ht="16.5" customHeight="1" hidden="1">
      <c r="A36" s="324"/>
      <c r="B36" s="325"/>
      <c r="C36" s="325"/>
      <c r="D36" s="325"/>
      <c r="E36" s="325"/>
      <c r="F36" s="326"/>
      <c r="G36" s="264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8"/>
      <c r="AC36" s="260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2"/>
      <c r="AQ36" s="260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2"/>
      <c r="BE36" s="263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63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3"/>
      <c r="CG36" s="263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3"/>
      <c r="CW36" s="263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3"/>
      <c r="DJ36" s="263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3"/>
    </row>
    <row r="37" spans="1:125" s="5" customFormat="1" ht="16.5" customHeight="1" hidden="1">
      <c r="A37" s="396" t="s">
        <v>17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8"/>
      <c r="BE37" s="263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3"/>
      <c r="BS37" s="263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3"/>
      <c r="CG37" s="263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3"/>
      <c r="CW37" s="263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3"/>
      <c r="DJ37" s="263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3"/>
    </row>
    <row r="38" spans="1:125" s="5" customFormat="1" ht="16.5" customHeight="1" hidden="1">
      <c r="A38" s="400" t="s">
        <v>183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285" t="s">
        <v>3</v>
      </c>
      <c r="B43" s="299"/>
      <c r="C43" s="299"/>
      <c r="D43" s="299"/>
      <c r="E43" s="299"/>
      <c r="F43" s="300"/>
      <c r="G43" s="285" t="s">
        <v>55</v>
      </c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300"/>
      <c r="AC43" s="285" t="s">
        <v>168</v>
      </c>
      <c r="AD43" s="286"/>
      <c r="AE43" s="286"/>
      <c r="AF43" s="286"/>
      <c r="AG43" s="286"/>
      <c r="AH43" s="286"/>
      <c r="AI43" s="286"/>
      <c r="AJ43" s="286"/>
      <c r="AK43" s="286"/>
      <c r="AL43" s="285" t="s">
        <v>56</v>
      </c>
      <c r="AM43" s="286"/>
      <c r="AN43" s="286"/>
      <c r="AO43" s="286"/>
      <c r="AP43" s="286"/>
      <c r="AQ43" s="286"/>
      <c r="AR43" s="286"/>
      <c r="AS43" s="286"/>
      <c r="AT43" s="286"/>
      <c r="AU43" s="287"/>
      <c r="AV43" s="291" t="s">
        <v>184</v>
      </c>
      <c r="AW43" s="390"/>
      <c r="AX43" s="390"/>
      <c r="AY43" s="390"/>
      <c r="AZ43" s="390"/>
      <c r="BA43" s="390"/>
      <c r="BB43" s="390"/>
      <c r="BC43" s="390"/>
      <c r="BD43" s="391"/>
      <c r="BE43" s="285" t="s">
        <v>185</v>
      </c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300"/>
      <c r="BS43" s="135" t="s">
        <v>0</v>
      </c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7"/>
    </row>
    <row r="44" spans="1:125" s="3" customFormat="1" ht="67.5" customHeight="1">
      <c r="A44" s="301"/>
      <c r="B44" s="332"/>
      <c r="C44" s="332"/>
      <c r="D44" s="332"/>
      <c r="E44" s="332"/>
      <c r="F44" s="303"/>
      <c r="G44" s="301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03"/>
      <c r="AC44" s="307"/>
      <c r="AD44" s="308"/>
      <c r="AE44" s="308"/>
      <c r="AF44" s="308"/>
      <c r="AG44" s="308"/>
      <c r="AH44" s="308"/>
      <c r="AI44" s="308"/>
      <c r="AJ44" s="308"/>
      <c r="AK44" s="308"/>
      <c r="AL44" s="307"/>
      <c r="AM44" s="389"/>
      <c r="AN44" s="389"/>
      <c r="AO44" s="389"/>
      <c r="AP44" s="389"/>
      <c r="AQ44" s="389"/>
      <c r="AR44" s="389"/>
      <c r="AS44" s="389"/>
      <c r="AT44" s="389"/>
      <c r="AU44" s="309"/>
      <c r="AV44" s="392"/>
      <c r="AW44" s="392"/>
      <c r="AX44" s="392"/>
      <c r="AY44" s="392"/>
      <c r="AZ44" s="392"/>
      <c r="BA44" s="392"/>
      <c r="BB44" s="392"/>
      <c r="BC44" s="392"/>
      <c r="BD44" s="393"/>
      <c r="BE44" s="301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03"/>
      <c r="BS44" s="144" t="s">
        <v>133</v>
      </c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7"/>
      <c r="CG44" s="144" t="s">
        <v>135</v>
      </c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7"/>
      <c r="CW44" s="150" t="s">
        <v>18</v>
      </c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2"/>
    </row>
    <row r="45" spans="1:125" s="3" customFormat="1" ht="32.25" customHeight="1">
      <c r="A45" s="304"/>
      <c r="B45" s="305"/>
      <c r="C45" s="305"/>
      <c r="D45" s="305"/>
      <c r="E45" s="305"/>
      <c r="F45" s="306"/>
      <c r="G45" s="304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6"/>
      <c r="AC45" s="288"/>
      <c r="AD45" s="289"/>
      <c r="AE45" s="289"/>
      <c r="AF45" s="289"/>
      <c r="AG45" s="289"/>
      <c r="AH45" s="289"/>
      <c r="AI45" s="289"/>
      <c r="AJ45" s="289"/>
      <c r="AK45" s="289"/>
      <c r="AL45" s="288"/>
      <c r="AM45" s="289"/>
      <c r="AN45" s="289"/>
      <c r="AO45" s="289"/>
      <c r="AP45" s="289"/>
      <c r="AQ45" s="289"/>
      <c r="AR45" s="289"/>
      <c r="AS45" s="289"/>
      <c r="AT45" s="289"/>
      <c r="AU45" s="290"/>
      <c r="AV45" s="394"/>
      <c r="AW45" s="394"/>
      <c r="AX45" s="394"/>
      <c r="AY45" s="394"/>
      <c r="AZ45" s="394"/>
      <c r="BA45" s="394"/>
      <c r="BB45" s="394"/>
      <c r="BC45" s="394"/>
      <c r="BD45" s="395"/>
      <c r="BE45" s="304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6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70"/>
      <c r="CG45" s="168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70"/>
      <c r="CW45" s="135" t="s">
        <v>2</v>
      </c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7"/>
      <c r="DJ45" s="135" t="s">
        <v>33</v>
      </c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7"/>
    </row>
    <row r="46" spans="1:125" s="6" customFormat="1" ht="12.75">
      <c r="A46" s="282">
        <v>1</v>
      </c>
      <c r="B46" s="283"/>
      <c r="C46" s="283"/>
      <c r="D46" s="283"/>
      <c r="E46" s="283"/>
      <c r="F46" s="284"/>
      <c r="G46" s="282">
        <v>2</v>
      </c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4"/>
      <c r="AC46" s="333">
        <v>3</v>
      </c>
      <c r="AD46" s="334"/>
      <c r="AE46" s="334"/>
      <c r="AF46" s="334"/>
      <c r="AG46" s="334"/>
      <c r="AH46" s="334"/>
      <c r="AI46" s="334"/>
      <c r="AJ46" s="334"/>
      <c r="AK46" s="334"/>
      <c r="AL46" s="333">
        <v>4</v>
      </c>
      <c r="AM46" s="334"/>
      <c r="AN46" s="334"/>
      <c r="AO46" s="334"/>
      <c r="AP46" s="334"/>
      <c r="AQ46" s="334"/>
      <c r="AR46" s="334"/>
      <c r="AS46" s="334"/>
      <c r="AT46" s="334"/>
      <c r="AU46" s="335"/>
      <c r="AV46" s="336">
        <v>5</v>
      </c>
      <c r="AW46" s="334"/>
      <c r="AX46" s="334"/>
      <c r="AY46" s="334"/>
      <c r="AZ46" s="334"/>
      <c r="BA46" s="334"/>
      <c r="BB46" s="334"/>
      <c r="BC46" s="334"/>
      <c r="BD46" s="335"/>
      <c r="BE46" s="282">
        <v>6</v>
      </c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4"/>
      <c r="BS46" s="282">
        <v>7</v>
      </c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4"/>
      <c r="CG46" s="282">
        <v>8</v>
      </c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4"/>
      <c r="CW46" s="282">
        <v>9</v>
      </c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4"/>
      <c r="DJ46" s="282">
        <v>10</v>
      </c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4"/>
    </row>
    <row r="47" spans="1:125" s="5" customFormat="1" ht="15.75" customHeight="1">
      <c r="A47" s="254" t="s">
        <v>6</v>
      </c>
      <c r="B47" s="255"/>
      <c r="C47" s="255"/>
      <c r="D47" s="255"/>
      <c r="E47" s="255"/>
      <c r="F47" s="256"/>
      <c r="G47" s="264" t="s">
        <v>193</v>
      </c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8"/>
      <c r="AC47" s="333" t="s">
        <v>1</v>
      </c>
      <c r="AD47" s="334"/>
      <c r="AE47" s="334"/>
      <c r="AF47" s="334"/>
      <c r="AG47" s="334"/>
      <c r="AH47" s="334"/>
      <c r="AI47" s="334"/>
      <c r="AJ47" s="334"/>
      <c r="AK47" s="334"/>
      <c r="AL47" s="333" t="s">
        <v>1</v>
      </c>
      <c r="AM47" s="334"/>
      <c r="AN47" s="334"/>
      <c r="AO47" s="334"/>
      <c r="AP47" s="334"/>
      <c r="AQ47" s="334"/>
      <c r="AR47" s="334"/>
      <c r="AS47" s="334"/>
      <c r="AT47" s="334"/>
      <c r="AU47" s="335"/>
      <c r="AV47" s="336" t="s">
        <v>1</v>
      </c>
      <c r="AW47" s="334"/>
      <c r="AX47" s="334"/>
      <c r="AY47" s="334"/>
      <c r="AZ47" s="334"/>
      <c r="BA47" s="334"/>
      <c r="BB47" s="334"/>
      <c r="BC47" s="334"/>
      <c r="BD47" s="335"/>
      <c r="BE47" s="263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3"/>
      <c r="BS47" s="263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3"/>
      <c r="CG47" s="263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3"/>
      <c r="CW47" s="260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2"/>
      <c r="DJ47" s="260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2"/>
    </row>
    <row r="48" spans="1:125" s="5" customFormat="1" ht="16.5" customHeight="1">
      <c r="A48" s="324"/>
      <c r="B48" s="325"/>
      <c r="C48" s="325"/>
      <c r="D48" s="325"/>
      <c r="E48" s="325"/>
      <c r="F48" s="326"/>
      <c r="G48" s="281" t="s">
        <v>0</v>
      </c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9"/>
      <c r="AC48" s="333" t="s">
        <v>1</v>
      </c>
      <c r="AD48" s="334"/>
      <c r="AE48" s="334"/>
      <c r="AF48" s="334"/>
      <c r="AG48" s="334"/>
      <c r="AH48" s="334"/>
      <c r="AI48" s="334"/>
      <c r="AJ48" s="334"/>
      <c r="AK48" s="334"/>
      <c r="AL48" s="333" t="s">
        <v>1</v>
      </c>
      <c r="AM48" s="334"/>
      <c r="AN48" s="334"/>
      <c r="AO48" s="334"/>
      <c r="AP48" s="334"/>
      <c r="AQ48" s="334"/>
      <c r="AR48" s="334"/>
      <c r="AS48" s="334"/>
      <c r="AT48" s="334"/>
      <c r="AU48" s="335"/>
      <c r="AV48" s="336" t="s">
        <v>1</v>
      </c>
      <c r="AW48" s="334"/>
      <c r="AX48" s="334"/>
      <c r="AY48" s="334"/>
      <c r="AZ48" s="334"/>
      <c r="BA48" s="334"/>
      <c r="BB48" s="334"/>
      <c r="BC48" s="334"/>
      <c r="BD48" s="335"/>
      <c r="BE48" s="263" t="s">
        <v>1</v>
      </c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3"/>
      <c r="BS48" s="263" t="s">
        <v>1</v>
      </c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3"/>
      <c r="CG48" s="263" t="s">
        <v>1</v>
      </c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3"/>
      <c r="CW48" s="260" t="s">
        <v>1</v>
      </c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2"/>
      <c r="DJ48" s="260" t="s">
        <v>1</v>
      </c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2"/>
    </row>
    <row r="49" spans="1:125" s="5" customFormat="1" ht="53.25" customHeight="1">
      <c r="A49" s="324" t="s">
        <v>22</v>
      </c>
      <c r="B49" s="325"/>
      <c r="C49" s="325"/>
      <c r="D49" s="325"/>
      <c r="E49" s="325"/>
      <c r="F49" s="326"/>
      <c r="G49" s="264" t="s">
        <v>241</v>
      </c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8"/>
      <c r="AC49" s="281">
        <v>292</v>
      </c>
      <c r="AD49" s="176"/>
      <c r="AE49" s="176"/>
      <c r="AF49" s="176"/>
      <c r="AG49" s="176"/>
      <c r="AH49" s="176"/>
      <c r="AI49" s="176"/>
      <c r="AJ49" s="176"/>
      <c r="AK49" s="176"/>
      <c r="AL49" s="329"/>
      <c r="AM49" s="330"/>
      <c r="AN49" s="330"/>
      <c r="AO49" s="330"/>
      <c r="AP49" s="330"/>
      <c r="AQ49" s="330"/>
      <c r="AR49" s="330"/>
      <c r="AS49" s="330"/>
      <c r="AT49" s="330"/>
      <c r="AU49" s="331"/>
      <c r="AV49" s="293"/>
      <c r="AW49" s="176"/>
      <c r="AX49" s="176"/>
      <c r="AY49" s="176"/>
      <c r="AZ49" s="176"/>
      <c r="BA49" s="176"/>
      <c r="BB49" s="176"/>
      <c r="BC49" s="176"/>
      <c r="BD49" s="310"/>
      <c r="BE49" s="246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8"/>
      <c r="BS49" s="246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8"/>
      <c r="CG49" s="263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3"/>
      <c r="CW49" s="276">
        <f>BE49</f>
        <v>0</v>
      </c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2"/>
      <c r="DJ49" s="260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2"/>
    </row>
    <row r="50" spans="1:125" s="5" customFormat="1" ht="48" customHeight="1">
      <c r="A50" s="324" t="s">
        <v>23</v>
      </c>
      <c r="B50" s="325"/>
      <c r="C50" s="325"/>
      <c r="D50" s="325"/>
      <c r="E50" s="325"/>
      <c r="F50" s="326"/>
      <c r="G50" s="264" t="s">
        <v>242</v>
      </c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8"/>
      <c r="AC50" s="281">
        <v>293</v>
      </c>
      <c r="AD50" s="176"/>
      <c r="AE50" s="176"/>
      <c r="AF50" s="176"/>
      <c r="AG50" s="176"/>
      <c r="AH50" s="176"/>
      <c r="AI50" s="176"/>
      <c r="AJ50" s="176"/>
      <c r="AK50" s="176"/>
      <c r="AL50" s="329">
        <v>3000</v>
      </c>
      <c r="AM50" s="330"/>
      <c r="AN50" s="330"/>
      <c r="AO50" s="330"/>
      <c r="AP50" s="330"/>
      <c r="AQ50" s="330"/>
      <c r="AR50" s="330"/>
      <c r="AS50" s="330"/>
      <c r="AT50" s="330"/>
      <c r="AU50" s="331"/>
      <c r="AV50" s="293">
        <v>5</v>
      </c>
      <c r="AW50" s="176"/>
      <c r="AX50" s="176"/>
      <c r="AY50" s="176"/>
      <c r="AZ50" s="176"/>
      <c r="BA50" s="176"/>
      <c r="BB50" s="176"/>
      <c r="BC50" s="176"/>
      <c r="BD50" s="310"/>
      <c r="BE50" s="246">
        <f>AL50*AV50</f>
        <v>15000</v>
      </c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8"/>
      <c r="BS50" s="246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8"/>
      <c r="CG50" s="263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3"/>
      <c r="CW50" s="276">
        <f>BE50</f>
        <v>15000</v>
      </c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2"/>
      <c r="DJ50" s="260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2"/>
    </row>
    <row r="51" spans="1:125" s="5" customFormat="1" ht="21" customHeight="1">
      <c r="A51" s="324" t="s">
        <v>24</v>
      </c>
      <c r="B51" s="325"/>
      <c r="C51" s="325"/>
      <c r="D51" s="325"/>
      <c r="E51" s="325"/>
      <c r="F51" s="326"/>
      <c r="G51" s="281" t="s">
        <v>243</v>
      </c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9"/>
      <c r="AC51" s="281">
        <v>295</v>
      </c>
      <c r="AD51" s="176"/>
      <c r="AE51" s="176"/>
      <c r="AF51" s="176"/>
      <c r="AG51" s="176"/>
      <c r="AH51" s="176"/>
      <c r="AI51" s="176"/>
      <c r="AJ51" s="176"/>
      <c r="AK51" s="176"/>
      <c r="AL51" s="329"/>
      <c r="AM51" s="330"/>
      <c r="AN51" s="330"/>
      <c r="AO51" s="330"/>
      <c r="AP51" s="330"/>
      <c r="AQ51" s="330"/>
      <c r="AR51" s="330"/>
      <c r="AS51" s="330"/>
      <c r="AT51" s="330"/>
      <c r="AU51" s="331"/>
      <c r="AV51" s="293"/>
      <c r="AW51" s="176"/>
      <c r="AX51" s="176"/>
      <c r="AY51" s="176"/>
      <c r="AZ51" s="176"/>
      <c r="BA51" s="176"/>
      <c r="BB51" s="176"/>
      <c r="BC51" s="176"/>
      <c r="BD51" s="310"/>
      <c r="BE51" s="246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8"/>
      <c r="BS51" s="246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8"/>
      <c r="CG51" s="263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3"/>
      <c r="CW51" s="276">
        <f>BE51</f>
        <v>0</v>
      </c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2"/>
      <c r="DJ51" s="260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2"/>
    </row>
    <row r="52" spans="1:125" s="5" customFormat="1" ht="24.75" customHeight="1">
      <c r="A52" s="396" t="s">
        <v>17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8"/>
      <c r="BE52" s="246">
        <f>SUM(BE49:BR51)</f>
        <v>15000</v>
      </c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46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8"/>
      <c r="CG52" s="263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3"/>
      <c r="CW52" s="276">
        <f>BE52</f>
        <v>15000</v>
      </c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2"/>
      <c r="DJ52" s="263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3"/>
    </row>
    <row r="53" spans="1:125" ht="21" customHeight="1">
      <c r="A53" s="228" t="s">
        <v>186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</row>
  </sheetData>
  <sheetProtection/>
  <mergeCells count="289"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BS15:CF16"/>
    <mergeCell ref="CG15:CV16"/>
    <mergeCell ref="CG12:CV13"/>
    <mergeCell ref="BE12:BR13"/>
    <mergeCell ref="CW12:DI13"/>
    <mergeCell ref="DJ12:DU13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AC17:AP17"/>
    <mergeCell ref="AQ17:BD17"/>
    <mergeCell ref="BE17:BR17"/>
    <mergeCell ref="BS17:CF17"/>
    <mergeCell ref="CG17:CV17"/>
    <mergeCell ref="G17:AB17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A26:F28"/>
    <mergeCell ref="G26:AB28"/>
    <mergeCell ref="AC26:AP28"/>
    <mergeCell ref="AQ26:BD28"/>
    <mergeCell ref="BS27:CF28"/>
    <mergeCell ref="BE21:BR21"/>
    <mergeCell ref="BS21:CF21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BE31:BR31"/>
    <mergeCell ref="BS31:CF31"/>
    <mergeCell ref="CG31:CV31"/>
    <mergeCell ref="A31:F31"/>
    <mergeCell ref="AC31:AP31"/>
    <mergeCell ref="AQ31:BD31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5:CF35"/>
    <mergeCell ref="BE35:BR35"/>
    <mergeCell ref="A34:F34"/>
    <mergeCell ref="BE34:BR34"/>
    <mergeCell ref="AC34:AP34"/>
    <mergeCell ref="AQ34:BD34"/>
    <mergeCell ref="G35:AB35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A47:F47"/>
    <mergeCell ref="G43:AB45"/>
    <mergeCell ref="BE43:BR45"/>
    <mergeCell ref="AC47:AK47"/>
    <mergeCell ref="AL47:AU47"/>
    <mergeCell ref="AV47:BD47"/>
    <mergeCell ref="G47:AB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A50:F50"/>
    <mergeCell ref="G50:AB50"/>
    <mergeCell ref="AC50:AK50"/>
    <mergeCell ref="AL50:AU50"/>
    <mergeCell ref="AV50:BD50"/>
    <mergeCell ref="BE50:BR50"/>
    <mergeCell ref="BS50:CF50"/>
    <mergeCell ref="CG50:CV50"/>
    <mergeCell ref="CW50:DI50"/>
    <mergeCell ref="DJ50:DU50"/>
    <mergeCell ref="BS49:CF49"/>
    <mergeCell ref="CG49:CV49"/>
    <mergeCell ref="CW49:DI49"/>
    <mergeCell ref="DJ49:DU4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8" sqref="BL18:BW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285" t="s">
        <v>3</v>
      </c>
      <c r="B5" s="299"/>
      <c r="C5" s="299"/>
      <c r="D5" s="299"/>
      <c r="E5" s="299"/>
      <c r="F5" s="300"/>
      <c r="G5" s="285" t="s">
        <v>21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300"/>
      <c r="Z5" s="285" t="s">
        <v>60</v>
      </c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300"/>
      <c r="AM5" s="285" t="s">
        <v>61</v>
      </c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300"/>
      <c r="AZ5" s="285" t="s">
        <v>62</v>
      </c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85" t="s">
        <v>63</v>
      </c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300"/>
      <c r="BX5" s="135" t="s">
        <v>0</v>
      </c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7"/>
    </row>
    <row r="6" spans="1:124" s="3" customFormat="1" ht="85.5" customHeight="1">
      <c r="A6" s="301"/>
      <c r="B6" s="332"/>
      <c r="C6" s="332"/>
      <c r="D6" s="332"/>
      <c r="E6" s="332"/>
      <c r="F6" s="303"/>
      <c r="G6" s="301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03"/>
      <c r="Z6" s="301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03"/>
      <c r="AM6" s="301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03"/>
      <c r="AZ6" s="301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01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03"/>
      <c r="BX6" s="144" t="s">
        <v>132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7"/>
      <c r="CK6" s="144" t="s">
        <v>135</v>
      </c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7"/>
      <c r="CZ6" s="135" t="s">
        <v>18</v>
      </c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7"/>
    </row>
    <row r="7" spans="1:124" s="3" customFormat="1" ht="28.5" customHeight="1">
      <c r="A7" s="304"/>
      <c r="B7" s="305"/>
      <c r="C7" s="305"/>
      <c r="D7" s="305"/>
      <c r="E7" s="305"/>
      <c r="F7" s="306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6"/>
      <c r="Z7" s="304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6"/>
      <c r="AM7" s="304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6"/>
      <c r="AZ7" s="304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4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6"/>
      <c r="BX7" s="168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70"/>
      <c r="CK7" s="168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70"/>
      <c r="CZ7" s="135" t="s">
        <v>2</v>
      </c>
      <c r="DA7" s="136"/>
      <c r="DB7" s="136"/>
      <c r="DC7" s="136"/>
      <c r="DD7" s="136"/>
      <c r="DE7" s="136"/>
      <c r="DF7" s="136"/>
      <c r="DG7" s="136"/>
      <c r="DH7" s="136"/>
      <c r="DI7" s="136"/>
      <c r="DJ7" s="137"/>
      <c r="DK7" s="135" t="s">
        <v>33</v>
      </c>
      <c r="DL7" s="136"/>
      <c r="DM7" s="136"/>
      <c r="DN7" s="136"/>
      <c r="DO7" s="136"/>
      <c r="DP7" s="136"/>
      <c r="DQ7" s="136"/>
      <c r="DR7" s="136"/>
      <c r="DS7" s="136"/>
      <c r="DT7" s="137"/>
    </row>
    <row r="8" spans="1:124" s="6" customFormat="1" ht="12.75">
      <c r="A8" s="282">
        <v>1</v>
      </c>
      <c r="B8" s="283"/>
      <c r="C8" s="283"/>
      <c r="D8" s="283"/>
      <c r="E8" s="283"/>
      <c r="F8" s="284"/>
      <c r="G8" s="282">
        <v>2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  <c r="Z8" s="282">
        <v>3</v>
      </c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4"/>
      <c r="AM8" s="282">
        <v>4</v>
      </c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4"/>
      <c r="AZ8" s="282">
        <v>5</v>
      </c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2">
        <v>6</v>
      </c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4"/>
      <c r="BX8" s="282">
        <v>7</v>
      </c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4"/>
      <c r="CK8" s="282">
        <v>8</v>
      </c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4"/>
      <c r="CZ8" s="282">
        <v>9</v>
      </c>
      <c r="DA8" s="283"/>
      <c r="DB8" s="283"/>
      <c r="DC8" s="283"/>
      <c r="DD8" s="283"/>
      <c r="DE8" s="283"/>
      <c r="DF8" s="283"/>
      <c r="DG8" s="283"/>
      <c r="DH8" s="283"/>
      <c r="DI8" s="283"/>
      <c r="DJ8" s="284"/>
      <c r="DK8" s="282">
        <v>10</v>
      </c>
      <c r="DL8" s="283"/>
      <c r="DM8" s="283"/>
      <c r="DN8" s="283"/>
      <c r="DO8" s="283"/>
      <c r="DP8" s="283"/>
      <c r="DQ8" s="283"/>
      <c r="DR8" s="283"/>
      <c r="DS8" s="283"/>
      <c r="DT8" s="284"/>
    </row>
    <row r="9" spans="1:124" s="5" customFormat="1" ht="52.5" customHeight="1">
      <c r="A9" s="254" t="s">
        <v>6</v>
      </c>
      <c r="B9" s="255"/>
      <c r="C9" s="255"/>
      <c r="D9" s="255"/>
      <c r="E9" s="255"/>
      <c r="F9" s="256"/>
      <c r="G9" s="281" t="s">
        <v>65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80"/>
      <c r="Z9" s="263">
        <v>5</v>
      </c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3"/>
      <c r="AM9" s="263">
        <v>12</v>
      </c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3"/>
      <c r="AZ9" s="246">
        <v>2650</v>
      </c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6">
        <f>Z9*AM9*AZ9</f>
        <v>159000</v>
      </c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8"/>
      <c r="BX9" s="246">
        <f>BL9</f>
        <v>159000</v>
      </c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8"/>
      <c r="CK9" s="246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8"/>
      <c r="CZ9" s="246"/>
      <c r="DA9" s="247"/>
      <c r="DB9" s="247"/>
      <c r="DC9" s="247"/>
      <c r="DD9" s="247"/>
      <c r="DE9" s="247"/>
      <c r="DF9" s="247"/>
      <c r="DG9" s="247"/>
      <c r="DH9" s="247"/>
      <c r="DI9" s="247"/>
      <c r="DJ9" s="248"/>
      <c r="DK9" s="246"/>
      <c r="DL9" s="247"/>
      <c r="DM9" s="247"/>
      <c r="DN9" s="247"/>
      <c r="DO9" s="247"/>
      <c r="DP9" s="247"/>
      <c r="DQ9" s="247"/>
      <c r="DR9" s="247"/>
      <c r="DS9" s="247"/>
      <c r="DT9" s="248"/>
    </row>
    <row r="10" spans="1:124" s="5" customFormat="1" ht="91.5" customHeight="1">
      <c r="A10" s="254" t="s">
        <v>7</v>
      </c>
      <c r="B10" s="255"/>
      <c r="C10" s="255"/>
      <c r="D10" s="255"/>
      <c r="E10" s="255"/>
      <c r="F10" s="256"/>
      <c r="G10" s="281" t="s">
        <v>64</v>
      </c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80"/>
      <c r="Z10" s="263">
        <v>5</v>
      </c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3"/>
      <c r="AM10" s="263">
        <v>12</v>
      </c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3"/>
      <c r="AZ10" s="246">
        <v>1750</v>
      </c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6">
        <f>Z10*AM10*AZ10</f>
        <v>105000</v>
      </c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8"/>
      <c r="BX10" s="246">
        <f>BL10</f>
        <v>105000</v>
      </c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8"/>
      <c r="CK10" s="246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8"/>
      <c r="CZ10" s="246"/>
      <c r="DA10" s="247"/>
      <c r="DB10" s="247"/>
      <c r="DC10" s="247"/>
      <c r="DD10" s="247"/>
      <c r="DE10" s="247"/>
      <c r="DF10" s="247"/>
      <c r="DG10" s="247"/>
      <c r="DH10" s="247"/>
      <c r="DI10" s="247"/>
      <c r="DJ10" s="248"/>
      <c r="DK10" s="246"/>
      <c r="DL10" s="247"/>
      <c r="DM10" s="247"/>
      <c r="DN10" s="247"/>
      <c r="DO10" s="247"/>
      <c r="DP10" s="247"/>
      <c r="DQ10" s="247"/>
      <c r="DR10" s="247"/>
      <c r="DS10" s="247"/>
      <c r="DT10" s="248"/>
    </row>
    <row r="11" spans="1:124" s="5" customFormat="1" ht="26.25" customHeight="1" hidden="1">
      <c r="A11" s="254" t="s">
        <v>8</v>
      </c>
      <c r="B11" s="255"/>
      <c r="C11" s="255"/>
      <c r="D11" s="255"/>
      <c r="E11" s="255"/>
      <c r="F11" s="256"/>
      <c r="G11" s="281" t="s">
        <v>66</v>
      </c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4"/>
      <c r="Z11" s="263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3"/>
      <c r="AM11" s="263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3"/>
      <c r="AZ11" s="246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8"/>
      <c r="BL11" s="246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/>
      <c r="BX11" s="246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8"/>
      <c r="CK11" s="246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8"/>
      <c r="CZ11" s="246"/>
      <c r="DA11" s="247"/>
      <c r="DB11" s="247"/>
      <c r="DC11" s="247"/>
      <c r="DD11" s="247"/>
      <c r="DE11" s="247"/>
      <c r="DF11" s="247"/>
      <c r="DG11" s="247"/>
      <c r="DH11" s="247"/>
      <c r="DI11" s="247"/>
      <c r="DJ11" s="248"/>
      <c r="DK11" s="246"/>
      <c r="DL11" s="247"/>
      <c r="DM11" s="247"/>
      <c r="DN11" s="247"/>
      <c r="DO11" s="247"/>
      <c r="DP11" s="247"/>
      <c r="DQ11" s="247"/>
      <c r="DR11" s="247"/>
      <c r="DS11" s="247"/>
      <c r="DT11" s="248"/>
    </row>
    <row r="12" spans="1:124" s="5" customFormat="1" ht="78.75" customHeight="1" hidden="1">
      <c r="A12" s="254" t="s">
        <v>9</v>
      </c>
      <c r="B12" s="255"/>
      <c r="C12" s="255"/>
      <c r="D12" s="255"/>
      <c r="E12" s="255"/>
      <c r="F12" s="256"/>
      <c r="G12" s="281" t="s">
        <v>67</v>
      </c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4"/>
      <c r="Z12" s="263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3"/>
      <c r="AM12" s="263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46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8"/>
      <c r="BL12" s="246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8"/>
      <c r="BX12" s="246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8"/>
      <c r="CK12" s="246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8"/>
      <c r="CZ12" s="246"/>
      <c r="DA12" s="247"/>
      <c r="DB12" s="247"/>
      <c r="DC12" s="247"/>
      <c r="DD12" s="247"/>
      <c r="DE12" s="247"/>
      <c r="DF12" s="247"/>
      <c r="DG12" s="247"/>
      <c r="DH12" s="247"/>
      <c r="DI12" s="247"/>
      <c r="DJ12" s="248"/>
      <c r="DK12" s="246"/>
      <c r="DL12" s="247"/>
      <c r="DM12" s="247"/>
      <c r="DN12" s="247"/>
      <c r="DO12" s="247"/>
      <c r="DP12" s="247"/>
      <c r="DQ12" s="247"/>
      <c r="DR12" s="247"/>
      <c r="DS12" s="247"/>
      <c r="DT12" s="248"/>
    </row>
    <row r="13" spans="1:124" s="5" customFormat="1" ht="80.25" customHeight="1" hidden="1">
      <c r="A13" s="254" t="s">
        <v>10</v>
      </c>
      <c r="B13" s="255"/>
      <c r="C13" s="255"/>
      <c r="D13" s="255"/>
      <c r="E13" s="255"/>
      <c r="F13" s="256"/>
      <c r="G13" s="281" t="s">
        <v>68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4"/>
      <c r="Z13" s="263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3"/>
      <c r="AM13" s="263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3"/>
      <c r="AZ13" s="246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6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8"/>
      <c r="BX13" s="246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8"/>
      <c r="CK13" s="246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8"/>
      <c r="CZ13" s="246"/>
      <c r="DA13" s="247"/>
      <c r="DB13" s="247"/>
      <c r="DC13" s="247"/>
      <c r="DD13" s="247"/>
      <c r="DE13" s="247"/>
      <c r="DF13" s="247"/>
      <c r="DG13" s="247"/>
      <c r="DH13" s="247"/>
      <c r="DI13" s="247"/>
      <c r="DJ13" s="248"/>
      <c r="DK13" s="246"/>
      <c r="DL13" s="247"/>
      <c r="DM13" s="247"/>
      <c r="DN13" s="247"/>
      <c r="DO13" s="247"/>
      <c r="DP13" s="247"/>
      <c r="DQ13" s="247"/>
      <c r="DR13" s="247"/>
      <c r="DS13" s="247"/>
      <c r="DT13" s="248"/>
    </row>
    <row r="14" spans="1:124" s="5" customFormat="1" ht="52.5" customHeight="1" hidden="1">
      <c r="A14" s="254" t="s">
        <v>13</v>
      </c>
      <c r="B14" s="255"/>
      <c r="C14" s="255"/>
      <c r="D14" s="255"/>
      <c r="E14" s="255"/>
      <c r="F14" s="256"/>
      <c r="G14" s="281" t="s">
        <v>69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4"/>
      <c r="Z14" s="263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3"/>
      <c r="AM14" s="263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46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8"/>
      <c r="BL14" s="246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8"/>
      <c r="BX14" s="246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8"/>
      <c r="CK14" s="246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8"/>
      <c r="CZ14" s="246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246"/>
      <c r="DL14" s="247"/>
      <c r="DM14" s="247"/>
      <c r="DN14" s="247"/>
      <c r="DO14" s="247"/>
      <c r="DP14" s="247"/>
      <c r="DQ14" s="247"/>
      <c r="DR14" s="247"/>
      <c r="DS14" s="247"/>
      <c r="DT14" s="248"/>
    </row>
    <row r="15" spans="1:124" s="5" customFormat="1" ht="26.25" customHeight="1">
      <c r="A15" s="254" t="s">
        <v>8</v>
      </c>
      <c r="B15" s="255"/>
      <c r="C15" s="255"/>
      <c r="D15" s="255"/>
      <c r="E15" s="255"/>
      <c r="F15" s="256"/>
      <c r="G15" s="281" t="s">
        <v>198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0"/>
      <c r="Z15" s="263">
        <v>4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3"/>
      <c r="AM15" s="263">
        <v>12</v>
      </c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3"/>
      <c r="AZ15" s="246">
        <v>2162.9167</v>
      </c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6">
        <f>Z15*AM15*AZ15</f>
        <v>103820.00160000002</v>
      </c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8"/>
      <c r="BX15" s="246">
        <f>BL15</f>
        <v>103820.00160000002</v>
      </c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8"/>
      <c r="CK15" s="246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8"/>
      <c r="CZ15" s="246"/>
      <c r="DA15" s="247"/>
      <c r="DB15" s="247"/>
      <c r="DC15" s="247"/>
      <c r="DD15" s="247"/>
      <c r="DE15" s="247"/>
      <c r="DF15" s="247"/>
      <c r="DG15" s="247"/>
      <c r="DH15" s="247"/>
      <c r="DI15" s="247"/>
      <c r="DJ15" s="248"/>
      <c r="DK15" s="246"/>
      <c r="DL15" s="247"/>
      <c r="DM15" s="247"/>
      <c r="DN15" s="247"/>
      <c r="DO15" s="247"/>
      <c r="DP15" s="247"/>
      <c r="DQ15" s="247"/>
      <c r="DR15" s="247"/>
      <c r="DS15" s="247"/>
      <c r="DT15" s="248"/>
    </row>
    <row r="16" spans="1:124" s="5" customFormat="1" ht="66.75" customHeight="1" hidden="1">
      <c r="A16" s="254" t="s">
        <v>70</v>
      </c>
      <c r="B16" s="255"/>
      <c r="C16" s="255"/>
      <c r="D16" s="255"/>
      <c r="E16" s="255"/>
      <c r="F16" s="256"/>
      <c r="G16" s="281" t="s">
        <v>71</v>
      </c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4"/>
      <c r="Z16" s="263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3"/>
      <c r="AM16" s="263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3"/>
      <c r="AZ16" s="246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8"/>
      <c r="BX16" s="246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8"/>
      <c r="CK16" s="246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8"/>
      <c r="CZ16" s="246"/>
      <c r="DA16" s="247"/>
      <c r="DB16" s="247"/>
      <c r="DC16" s="247"/>
      <c r="DD16" s="247"/>
      <c r="DE16" s="247"/>
      <c r="DF16" s="247"/>
      <c r="DG16" s="247"/>
      <c r="DH16" s="247"/>
      <c r="DI16" s="247"/>
      <c r="DJ16" s="248"/>
      <c r="DK16" s="246"/>
      <c r="DL16" s="247"/>
      <c r="DM16" s="247"/>
      <c r="DN16" s="247"/>
      <c r="DO16" s="247"/>
      <c r="DP16" s="247"/>
      <c r="DQ16" s="247"/>
      <c r="DR16" s="247"/>
      <c r="DS16" s="247"/>
      <c r="DT16" s="248"/>
    </row>
    <row r="17" spans="1:124" s="5" customFormat="1" ht="39" customHeight="1" hidden="1">
      <c r="A17" s="324"/>
      <c r="B17" s="325"/>
      <c r="C17" s="325"/>
      <c r="D17" s="325"/>
      <c r="E17" s="325"/>
      <c r="F17" s="326"/>
      <c r="G17" s="281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80"/>
      <c r="Z17" s="263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3"/>
      <c r="AM17" s="263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3"/>
      <c r="AZ17" s="246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6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8"/>
      <c r="BX17" s="246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8"/>
      <c r="CK17" s="246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8"/>
      <c r="CZ17" s="246"/>
      <c r="DA17" s="247"/>
      <c r="DB17" s="247"/>
      <c r="DC17" s="247"/>
      <c r="DD17" s="247"/>
      <c r="DE17" s="247"/>
      <c r="DF17" s="247"/>
      <c r="DG17" s="247"/>
      <c r="DH17" s="247"/>
      <c r="DI17" s="247"/>
      <c r="DJ17" s="248"/>
      <c r="DK17" s="246"/>
      <c r="DL17" s="247"/>
      <c r="DM17" s="247"/>
      <c r="DN17" s="247"/>
      <c r="DO17" s="247"/>
      <c r="DP17" s="247"/>
      <c r="DQ17" s="247"/>
      <c r="DR17" s="247"/>
      <c r="DS17" s="247"/>
      <c r="DT17" s="248"/>
    </row>
    <row r="18" spans="1:124" s="5" customFormat="1" ht="16.5" customHeight="1">
      <c r="A18" s="396" t="s">
        <v>17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6"/>
      <c r="BL18" s="246">
        <f>BL15+BL10+BL9</f>
        <v>367820.0016</v>
      </c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3"/>
      <c r="BX18" s="246">
        <f>BX15+BX10+BX9</f>
        <v>367820.0016</v>
      </c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3"/>
      <c r="CK18" s="263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3"/>
      <c r="CZ18" s="263"/>
      <c r="DA18" s="252"/>
      <c r="DB18" s="252"/>
      <c r="DC18" s="252"/>
      <c r="DD18" s="252"/>
      <c r="DE18" s="252"/>
      <c r="DF18" s="252"/>
      <c r="DG18" s="252"/>
      <c r="DH18" s="252"/>
      <c r="DI18" s="252"/>
      <c r="DJ18" s="253"/>
      <c r="DK18" s="263"/>
      <c r="DL18" s="252"/>
      <c r="DM18" s="252"/>
      <c r="DN18" s="252"/>
      <c r="DO18" s="252"/>
      <c r="DP18" s="252"/>
      <c r="DQ18" s="252"/>
      <c r="DR18" s="252"/>
      <c r="DS18" s="252"/>
      <c r="DT18" s="253"/>
    </row>
  </sheetData>
  <sheetProtection/>
  <mergeCells count="118"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G15:Y15"/>
    <mergeCell ref="BX13:CJ13"/>
    <mergeCell ref="BL14:BW14"/>
    <mergeCell ref="CK13:CY13"/>
    <mergeCell ref="AZ13:BK13"/>
    <mergeCell ref="AM13:AY13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BL9:BW9"/>
    <mergeCell ref="AZ10:BK10"/>
    <mergeCell ref="BL10:BW10"/>
    <mergeCell ref="BX10:CJ10"/>
    <mergeCell ref="AM8:AY8"/>
    <mergeCell ref="BL5:BW7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Z17:AL17"/>
    <mergeCell ref="AM15:AY15"/>
    <mergeCell ref="BL17:BW17"/>
    <mergeCell ref="BX17:CJ17"/>
    <mergeCell ref="AM17:AY17"/>
    <mergeCell ref="AZ15:BK15"/>
    <mergeCell ref="Z15:AL15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B15"/>
  <sheetViews>
    <sheetView zoomScaleSheetLayoutView="100" zoomScalePageLayoutView="0" workbookViewId="0" topLeftCell="A1">
      <selection activeCell="FQ13" sqref="FQ13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3.875" style="1" customWidth="1"/>
    <col min="60" max="16384" width="0.875" style="1" customWidth="1"/>
  </cols>
  <sheetData>
    <row r="1" s="4" customFormat="1" ht="3" customHeight="1"/>
    <row r="2" s="4" customFormat="1" ht="15">
      <c r="A2" s="4" t="s">
        <v>72</v>
      </c>
    </row>
    <row r="3" s="4" customFormat="1" ht="12.75" customHeight="1"/>
    <row r="4" spans="1:132" s="3" customFormat="1" ht="11.25" customHeight="1">
      <c r="A4" s="285" t="s">
        <v>3</v>
      </c>
      <c r="B4" s="299"/>
      <c r="C4" s="299"/>
      <c r="D4" s="299"/>
      <c r="E4" s="299"/>
      <c r="F4" s="300"/>
      <c r="G4" s="285" t="s">
        <v>35</v>
      </c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300"/>
      <c r="Y4" s="285" t="s">
        <v>187</v>
      </c>
      <c r="Z4" s="299"/>
      <c r="AA4" s="299"/>
      <c r="AB4" s="299"/>
      <c r="AC4" s="299"/>
      <c r="AD4" s="299"/>
      <c r="AE4" s="299"/>
      <c r="AF4" s="299"/>
      <c r="AG4" s="299"/>
      <c r="AH4" s="299"/>
      <c r="AI4" s="300"/>
      <c r="AJ4" s="285" t="s">
        <v>73</v>
      </c>
      <c r="AK4" s="299"/>
      <c r="AL4" s="299"/>
      <c r="AM4" s="299"/>
      <c r="AN4" s="299"/>
      <c r="AO4" s="299"/>
      <c r="AP4" s="299"/>
      <c r="AQ4" s="299"/>
      <c r="AR4" s="299"/>
      <c r="AS4" s="299"/>
      <c r="AT4" s="300"/>
      <c r="AU4" s="285" t="s">
        <v>74</v>
      </c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300"/>
      <c r="BH4" s="285" t="s">
        <v>75</v>
      </c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85" t="s">
        <v>188</v>
      </c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300"/>
      <c r="CF4" s="135" t="s">
        <v>0</v>
      </c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7"/>
    </row>
    <row r="5" spans="1:132" s="3" customFormat="1" ht="84" customHeight="1">
      <c r="A5" s="301"/>
      <c r="B5" s="332"/>
      <c r="C5" s="332"/>
      <c r="D5" s="332"/>
      <c r="E5" s="332"/>
      <c r="F5" s="303"/>
      <c r="G5" s="301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03"/>
      <c r="Y5" s="301"/>
      <c r="Z5" s="332"/>
      <c r="AA5" s="332"/>
      <c r="AB5" s="332"/>
      <c r="AC5" s="332"/>
      <c r="AD5" s="332"/>
      <c r="AE5" s="332"/>
      <c r="AF5" s="332"/>
      <c r="AG5" s="332"/>
      <c r="AH5" s="332"/>
      <c r="AI5" s="303"/>
      <c r="AJ5" s="301"/>
      <c r="AK5" s="332"/>
      <c r="AL5" s="332"/>
      <c r="AM5" s="332"/>
      <c r="AN5" s="332"/>
      <c r="AO5" s="332"/>
      <c r="AP5" s="332"/>
      <c r="AQ5" s="332"/>
      <c r="AR5" s="332"/>
      <c r="AS5" s="332"/>
      <c r="AT5" s="303"/>
      <c r="AU5" s="301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03"/>
      <c r="BH5" s="301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01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03"/>
      <c r="CF5" s="147" t="s">
        <v>131</v>
      </c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2"/>
      <c r="CS5" s="147" t="s">
        <v>135</v>
      </c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2"/>
      <c r="DH5" s="150" t="s">
        <v>18</v>
      </c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2"/>
    </row>
    <row r="6" spans="1:132" s="3" customFormat="1" ht="26.25" customHeight="1">
      <c r="A6" s="304"/>
      <c r="B6" s="305"/>
      <c r="C6" s="305"/>
      <c r="D6" s="305"/>
      <c r="E6" s="305"/>
      <c r="F6" s="306"/>
      <c r="G6" s="304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6"/>
      <c r="Y6" s="304"/>
      <c r="Z6" s="305"/>
      <c r="AA6" s="305"/>
      <c r="AB6" s="305"/>
      <c r="AC6" s="305"/>
      <c r="AD6" s="305"/>
      <c r="AE6" s="305"/>
      <c r="AF6" s="305"/>
      <c r="AG6" s="305"/>
      <c r="AH6" s="305"/>
      <c r="AI6" s="306"/>
      <c r="AJ6" s="304"/>
      <c r="AK6" s="305"/>
      <c r="AL6" s="305"/>
      <c r="AM6" s="305"/>
      <c r="AN6" s="305"/>
      <c r="AO6" s="305"/>
      <c r="AP6" s="305"/>
      <c r="AQ6" s="305"/>
      <c r="AR6" s="305"/>
      <c r="AS6" s="305"/>
      <c r="AT6" s="306"/>
      <c r="AU6" s="304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6"/>
      <c r="BH6" s="304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4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6"/>
      <c r="CF6" s="168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70"/>
      <c r="CS6" s="168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70"/>
      <c r="DH6" s="135" t="s">
        <v>2</v>
      </c>
      <c r="DI6" s="136"/>
      <c r="DJ6" s="136"/>
      <c r="DK6" s="136"/>
      <c r="DL6" s="136"/>
      <c r="DM6" s="136"/>
      <c r="DN6" s="136"/>
      <c r="DO6" s="136"/>
      <c r="DP6" s="136"/>
      <c r="DQ6" s="136"/>
      <c r="DR6" s="137"/>
      <c r="DS6" s="135" t="s">
        <v>19</v>
      </c>
      <c r="DT6" s="136"/>
      <c r="DU6" s="136"/>
      <c r="DV6" s="136"/>
      <c r="DW6" s="136"/>
      <c r="DX6" s="136"/>
      <c r="DY6" s="136"/>
      <c r="DZ6" s="136"/>
      <c r="EA6" s="136"/>
      <c r="EB6" s="137"/>
    </row>
    <row r="7" spans="1:132" s="6" customFormat="1" ht="12.75">
      <c r="A7" s="282">
        <v>1</v>
      </c>
      <c r="B7" s="283"/>
      <c r="C7" s="283"/>
      <c r="D7" s="283"/>
      <c r="E7" s="283"/>
      <c r="F7" s="284"/>
      <c r="G7" s="282">
        <v>2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4"/>
      <c r="Y7" s="282">
        <v>3</v>
      </c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J7" s="282">
        <v>4</v>
      </c>
      <c r="AK7" s="283"/>
      <c r="AL7" s="283"/>
      <c r="AM7" s="283"/>
      <c r="AN7" s="283"/>
      <c r="AO7" s="283"/>
      <c r="AP7" s="283"/>
      <c r="AQ7" s="283"/>
      <c r="AR7" s="283"/>
      <c r="AS7" s="283"/>
      <c r="AT7" s="284"/>
      <c r="AU7" s="282">
        <v>5</v>
      </c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4"/>
      <c r="BH7" s="282">
        <v>6</v>
      </c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2">
        <v>7</v>
      </c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4"/>
      <c r="CF7" s="413">
        <v>8</v>
      </c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5"/>
      <c r="CS7" s="413">
        <v>9</v>
      </c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5"/>
      <c r="DH7" s="413">
        <v>10</v>
      </c>
      <c r="DI7" s="414"/>
      <c r="DJ7" s="414"/>
      <c r="DK7" s="414"/>
      <c r="DL7" s="414"/>
      <c r="DM7" s="414"/>
      <c r="DN7" s="414"/>
      <c r="DO7" s="414"/>
      <c r="DP7" s="414"/>
      <c r="DQ7" s="414"/>
      <c r="DR7" s="415"/>
      <c r="DS7" s="413">
        <v>11</v>
      </c>
      <c r="DT7" s="414"/>
      <c r="DU7" s="414"/>
      <c r="DV7" s="414"/>
      <c r="DW7" s="414"/>
      <c r="DX7" s="414"/>
      <c r="DY7" s="414"/>
      <c r="DZ7" s="414"/>
      <c r="EA7" s="414"/>
      <c r="EB7" s="415"/>
    </row>
    <row r="8" spans="1:132" s="5" customFormat="1" ht="68.25" customHeight="1">
      <c r="A8" s="324" t="s">
        <v>6</v>
      </c>
      <c r="B8" s="325"/>
      <c r="C8" s="325"/>
      <c r="D8" s="325"/>
      <c r="E8" s="325"/>
      <c r="F8" s="326"/>
      <c r="G8" s="135" t="s">
        <v>260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10"/>
      <c r="Y8" s="263">
        <v>247</v>
      </c>
      <c r="Z8" s="252"/>
      <c r="AA8" s="252"/>
      <c r="AB8" s="252"/>
      <c r="AC8" s="252"/>
      <c r="AD8" s="252"/>
      <c r="AE8" s="252"/>
      <c r="AF8" s="252"/>
      <c r="AG8" s="252"/>
      <c r="AH8" s="252"/>
      <c r="AI8" s="253"/>
      <c r="AJ8" s="263" t="s">
        <v>217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3"/>
      <c r="AU8" s="263">
        <v>1170.0945196</v>
      </c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3"/>
      <c r="BH8" s="246">
        <v>1951.35</v>
      </c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6">
        <f>AU8*BH8</f>
        <v>2283263.94082146</v>
      </c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8"/>
      <c r="CF8" s="246">
        <f>BS8</f>
        <v>2283263.94082146</v>
      </c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3"/>
      <c r="CS8" s="263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3"/>
      <c r="DH8" s="263"/>
      <c r="DI8" s="252"/>
      <c r="DJ8" s="252"/>
      <c r="DK8" s="252"/>
      <c r="DL8" s="252"/>
      <c r="DM8" s="252"/>
      <c r="DN8" s="252"/>
      <c r="DO8" s="252"/>
      <c r="DP8" s="252"/>
      <c r="DQ8" s="252"/>
      <c r="DR8" s="253"/>
      <c r="DS8" s="263"/>
      <c r="DT8" s="252"/>
      <c r="DU8" s="252"/>
      <c r="DV8" s="252"/>
      <c r="DW8" s="252"/>
      <c r="DX8" s="252"/>
      <c r="DY8" s="252"/>
      <c r="DZ8" s="252"/>
      <c r="EA8" s="252"/>
      <c r="EB8" s="253"/>
    </row>
    <row r="9" spans="1:132" s="5" customFormat="1" ht="68.25" customHeight="1">
      <c r="A9" s="324" t="s">
        <v>7</v>
      </c>
      <c r="B9" s="325"/>
      <c r="C9" s="325"/>
      <c r="D9" s="325"/>
      <c r="E9" s="325"/>
      <c r="F9" s="326"/>
      <c r="G9" s="135" t="s">
        <v>270</v>
      </c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10"/>
      <c r="Y9" s="263">
        <v>247</v>
      </c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J9" s="263" t="s">
        <v>217</v>
      </c>
      <c r="AK9" s="252"/>
      <c r="AL9" s="252"/>
      <c r="AM9" s="252"/>
      <c r="AN9" s="252"/>
      <c r="AO9" s="252"/>
      <c r="AP9" s="252"/>
      <c r="AQ9" s="252"/>
      <c r="AR9" s="252"/>
      <c r="AS9" s="252"/>
      <c r="AT9" s="253"/>
      <c r="AU9" s="263">
        <v>1</v>
      </c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3"/>
      <c r="BH9" s="246">
        <v>44381.14</v>
      </c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6">
        <f aca="true" t="shared" si="0" ref="BS9:BS14">AU9*BH9</f>
        <v>44381.14</v>
      </c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8"/>
      <c r="CF9" s="246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3"/>
      <c r="CS9" s="263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3"/>
      <c r="DH9" s="246">
        <f>BS9</f>
        <v>44381.14</v>
      </c>
      <c r="DI9" s="247"/>
      <c r="DJ9" s="247"/>
      <c r="DK9" s="247"/>
      <c r="DL9" s="247"/>
      <c r="DM9" s="247"/>
      <c r="DN9" s="247"/>
      <c r="DO9" s="247"/>
      <c r="DP9" s="247"/>
      <c r="DQ9" s="247"/>
      <c r="DR9" s="248"/>
      <c r="DS9" s="263"/>
      <c r="DT9" s="252"/>
      <c r="DU9" s="252"/>
      <c r="DV9" s="252"/>
      <c r="DW9" s="252"/>
      <c r="DX9" s="252"/>
      <c r="DY9" s="252"/>
      <c r="DZ9" s="252"/>
      <c r="EA9" s="252"/>
      <c r="EB9" s="253"/>
    </row>
    <row r="10" spans="1:132" s="5" customFormat="1" ht="30.75" customHeight="1">
      <c r="A10" s="324" t="s">
        <v>8</v>
      </c>
      <c r="B10" s="325"/>
      <c r="C10" s="325"/>
      <c r="D10" s="325"/>
      <c r="E10" s="325"/>
      <c r="F10" s="326"/>
      <c r="G10" s="135" t="s">
        <v>259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10"/>
      <c r="Y10" s="263">
        <v>247</v>
      </c>
      <c r="Z10" s="252"/>
      <c r="AA10" s="252"/>
      <c r="AB10" s="252"/>
      <c r="AC10" s="252"/>
      <c r="AD10" s="252"/>
      <c r="AE10" s="252"/>
      <c r="AF10" s="252"/>
      <c r="AG10" s="252"/>
      <c r="AH10" s="252"/>
      <c r="AI10" s="253"/>
      <c r="AJ10" s="263" t="s">
        <v>218</v>
      </c>
      <c r="AK10" s="252"/>
      <c r="AL10" s="252"/>
      <c r="AM10" s="252"/>
      <c r="AN10" s="252"/>
      <c r="AO10" s="252"/>
      <c r="AP10" s="252"/>
      <c r="AQ10" s="252"/>
      <c r="AR10" s="252"/>
      <c r="AS10" s="252"/>
      <c r="AT10" s="253"/>
      <c r="AU10" s="418">
        <v>131783.41083</v>
      </c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20"/>
      <c r="BH10" s="416">
        <v>10.71</v>
      </c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246">
        <f t="shared" si="0"/>
        <v>1411400.3299893</v>
      </c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46">
        <f>BS10</f>
        <v>1411400.3299893</v>
      </c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3"/>
      <c r="CS10" s="263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3"/>
      <c r="DH10" s="263"/>
      <c r="DI10" s="252"/>
      <c r="DJ10" s="252"/>
      <c r="DK10" s="252"/>
      <c r="DL10" s="252"/>
      <c r="DM10" s="252"/>
      <c r="DN10" s="252"/>
      <c r="DO10" s="252"/>
      <c r="DP10" s="252"/>
      <c r="DQ10" s="252"/>
      <c r="DR10" s="253"/>
      <c r="DS10" s="263"/>
      <c r="DT10" s="252"/>
      <c r="DU10" s="252"/>
      <c r="DV10" s="252"/>
      <c r="DW10" s="252"/>
      <c r="DX10" s="252"/>
      <c r="DY10" s="252"/>
      <c r="DZ10" s="252"/>
      <c r="EA10" s="252"/>
      <c r="EB10" s="253"/>
    </row>
    <row r="11" spans="1:132" s="5" customFormat="1" ht="29.25" customHeight="1">
      <c r="A11" s="324" t="s">
        <v>9</v>
      </c>
      <c r="B11" s="325"/>
      <c r="C11" s="325"/>
      <c r="D11" s="325"/>
      <c r="E11" s="325"/>
      <c r="F11" s="326"/>
      <c r="G11" s="135" t="s">
        <v>258</v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10"/>
      <c r="Y11" s="263">
        <v>247</v>
      </c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263" t="s">
        <v>218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3"/>
      <c r="AU11" s="263">
        <v>255838.253034</v>
      </c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3"/>
      <c r="BH11" s="416">
        <v>10.71</v>
      </c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246">
        <f t="shared" si="0"/>
        <v>2740027.68999414</v>
      </c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8"/>
      <c r="CF11" s="246">
        <f>BS11</f>
        <v>2740027.68999414</v>
      </c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3"/>
      <c r="CS11" s="263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3"/>
      <c r="DH11" s="263"/>
      <c r="DI11" s="252"/>
      <c r="DJ11" s="252"/>
      <c r="DK11" s="252"/>
      <c r="DL11" s="252"/>
      <c r="DM11" s="252"/>
      <c r="DN11" s="252"/>
      <c r="DO11" s="252"/>
      <c r="DP11" s="252"/>
      <c r="DQ11" s="252"/>
      <c r="DR11" s="253"/>
      <c r="DS11" s="263"/>
      <c r="DT11" s="252"/>
      <c r="DU11" s="252"/>
      <c r="DV11" s="252"/>
      <c r="DW11" s="252"/>
      <c r="DX11" s="252"/>
      <c r="DY11" s="252"/>
      <c r="DZ11" s="252"/>
      <c r="EA11" s="252"/>
      <c r="EB11" s="253"/>
    </row>
    <row r="12" spans="1:132" s="5" customFormat="1" ht="71.25" customHeight="1">
      <c r="A12" s="324" t="s">
        <v>10</v>
      </c>
      <c r="B12" s="325"/>
      <c r="C12" s="325"/>
      <c r="D12" s="325"/>
      <c r="E12" s="325"/>
      <c r="F12" s="326"/>
      <c r="G12" s="281" t="s">
        <v>308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80"/>
      <c r="Y12" s="271">
        <v>244</v>
      </c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  <c r="AJ12" s="271" t="s">
        <v>226</v>
      </c>
      <c r="AK12" s="272"/>
      <c r="AL12" s="272"/>
      <c r="AM12" s="272"/>
      <c r="AN12" s="272"/>
      <c r="AO12" s="272"/>
      <c r="AP12" s="272"/>
      <c r="AQ12" s="272"/>
      <c r="AR12" s="272"/>
      <c r="AS12" s="272"/>
      <c r="AT12" s="273"/>
      <c r="AU12" s="271">
        <v>9432</v>
      </c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3"/>
      <c r="BH12" s="271">
        <v>58.4307</v>
      </c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46">
        <f t="shared" si="0"/>
        <v>551118.3624</v>
      </c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8"/>
      <c r="CF12" s="246">
        <f>BS12</f>
        <v>551118.3624</v>
      </c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8"/>
      <c r="CS12" s="263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3"/>
      <c r="DH12" s="263"/>
      <c r="DI12" s="252"/>
      <c r="DJ12" s="252"/>
      <c r="DK12" s="252"/>
      <c r="DL12" s="252"/>
      <c r="DM12" s="252"/>
      <c r="DN12" s="252"/>
      <c r="DO12" s="252"/>
      <c r="DP12" s="252"/>
      <c r="DQ12" s="252"/>
      <c r="DR12" s="253"/>
      <c r="DS12" s="263"/>
      <c r="DT12" s="252"/>
      <c r="DU12" s="252"/>
      <c r="DV12" s="252"/>
      <c r="DW12" s="252"/>
      <c r="DX12" s="252"/>
      <c r="DY12" s="252"/>
      <c r="DZ12" s="252"/>
      <c r="EA12" s="252"/>
      <c r="EB12" s="253"/>
    </row>
    <row r="13" spans="1:132" s="5" customFormat="1" ht="71.25" customHeight="1">
      <c r="A13" s="324" t="s">
        <v>13</v>
      </c>
      <c r="B13" s="325"/>
      <c r="C13" s="325"/>
      <c r="D13" s="325"/>
      <c r="E13" s="325"/>
      <c r="F13" s="326"/>
      <c r="G13" s="281" t="s">
        <v>308</v>
      </c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80"/>
      <c r="Y13" s="271">
        <v>244</v>
      </c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J13" s="271" t="s">
        <v>226</v>
      </c>
      <c r="AK13" s="272"/>
      <c r="AL13" s="272"/>
      <c r="AM13" s="272"/>
      <c r="AN13" s="272"/>
      <c r="AO13" s="272"/>
      <c r="AP13" s="272"/>
      <c r="AQ13" s="272"/>
      <c r="AR13" s="272"/>
      <c r="AS13" s="272"/>
      <c r="AT13" s="273"/>
      <c r="AU13" s="271">
        <v>9432</v>
      </c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3"/>
      <c r="BH13" s="271">
        <v>69.110803</v>
      </c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46">
        <f t="shared" si="0"/>
        <v>651853.0938960001</v>
      </c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8"/>
      <c r="CF13" s="246">
        <f>BS13</f>
        <v>651853.0938960001</v>
      </c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3"/>
      <c r="CS13" s="263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3"/>
      <c r="DH13" s="263"/>
      <c r="DI13" s="252"/>
      <c r="DJ13" s="252"/>
      <c r="DK13" s="252"/>
      <c r="DL13" s="252"/>
      <c r="DM13" s="252"/>
      <c r="DN13" s="252"/>
      <c r="DO13" s="252"/>
      <c r="DP13" s="252"/>
      <c r="DQ13" s="252"/>
      <c r="DR13" s="253"/>
      <c r="DS13" s="263"/>
      <c r="DT13" s="252"/>
      <c r="DU13" s="252"/>
      <c r="DV13" s="252"/>
      <c r="DW13" s="252"/>
      <c r="DX13" s="252"/>
      <c r="DY13" s="252"/>
      <c r="DZ13" s="252"/>
      <c r="EA13" s="252"/>
      <c r="EB13" s="253"/>
    </row>
    <row r="14" spans="1:132" s="5" customFormat="1" ht="36" customHeight="1">
      <c r="A14" s="324" t="s">
        <v>311</v>
      </c>
      <c r="B14" s="325"/>
      <c r="C14" s="325"/>
      <c r="D14" s="325"/>
      <c r="E14" s="325"/>
      <c r="F14" s="326"/>
      <c r="G14" s="281" t="s">
        <v>307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80"/>
      <c r="Y14" s="271">
        <v>244</v>
      </c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71" t="s">
        <v>226</v>
      </c>
      <c r="AK14" s="272"/>
      <c r="AL14" s="272"/>
      <c r="AM14" s="272"/>
      <c r="AN14" s="272"/>
      <c r="AO14" s="272"/>
      <c r="AP14" s="272"/>
      <c r="AQ14" s="272"/>
      <c r="AR14" s="272"/>
      <c r="AS14" s="272"/>
      <c r="AT14" s="273"/>
      <c r="AU14" s="271">
        <v>280</v>
      </c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3"/>
      <c r="BH14" s="271">
        <v>1037.3371</v>
      </c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46">
        <f t="shared" si="0"/>
        <v>290454.388</v>
      </c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8"/>
      <c r="CF14" s="276">
        <f>BS14</f>
        <v>290454.388</v>
      </c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3"/>
      <c r="CS14" s="263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3"/>
      <c r="DH14" s="263"/>
      <c r="DI14" s="252"/>
      <c r="DJ14" s="252"/>
      <c r="DK14" s="252"/>
      <c r="DL14" s="252"/>
      <c r="DM14" s="252"/>
      <c r="DN14" s="252"/>
      <c r="DO14" s="252"/>
      <c r="DP14" s="252"/>
      <c r="DQ14" s="252"/>
      <c r="DR14" s="253"/>
      <c r="DS14" s="263"/>
      <c r="DT14" s="252"/>
      <c r="DU14" s="252"/>
      <c r="DV14" s="252"/>
      <c r="DW14" s="252"/>
      <c r="DX14" s="252"/>
      <c r="DY14" s="252"/>
      <c r="DZ14" s="252"/>
      <c r="EA14" s="252"/>
      <c r="EB14" s="253"/>
    </row>
    <row r="15" spans="1:132" s="5" customFormat="1" ht="16.5" customHeight="1">
      <c r="A15" s="396" t="s">
        <v>17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6"/>
      <c r="BS15" s="246">
        <f>SUM(BS8:CE14)</f>
        <v>7972498.945100901</v>
      </c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8"/>
      <c r="CF15" s="246">
        <f>SUM(CF8:CR14)</f>
        <v>7928117.8051009</v>
      </c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63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3"/>
      <c r="DH15" s="246">
        <f>DH9</f>
        <v>44381.14</v>
      </c>
      <c r="DI15" s="247"/>
      <c r="DJ15" s="247"/>
      <c r="DK15" s="247"/>
      <c r="DL15" s="247"/>
      <c r="DM15" s="247"/>
      <c r="DN15" s="247"/>
      <c r="DO15" s="247"/>
      <c r="DP15" s="247"/>
      <c r="DQ15" s="247"/>
      <c r="DR15" s="248"/>
      <c r="DS15" s="263"/>
      <c r="DT15" s="252"/>
      <c r="DU15" s="252"/>
      <c r="DV15" s="252"/>
      <c r="DW15" s="252"/>
      <c r="DX15" s="252"/>
      <c r="DY15" s="252"/>
      <c r="DZ15" s="252"/>
      <c r="EA15" s="252"/>
      <c r="EB15" s="253"/>
    </row>
  </sheetData>
  <sheetProtection/>
  <mergeCells count="107">
    <mergeCell ref="G11:X11"/>
    <mergeCell ref="Y11:AI11"/>
    <mergeCell ref="AJ11:AT11"/>
    <mergeCell ref="AU11:BG11"/>
    <mergeCell ref="BH11:BR11"/>
    <mergeCell ref="BS11:CE11"/>
    <mergeCell ref="Y14:AI14"/>
    <mergeCell ref="A10:F10"/>
    <mergeCell ref="G10:X10"/>
    <mergeCell ref="Y10:AI10"/>
    <mergeCell ref="AJ10:AT10"/>
    <mergeCell ref="AU10:BG10"/>
    <mergeCell ref="A12:F12"/>
    <mergeCell ref="G12:X12"/>
    <mergeCell ref="Y12:AI12"/>
    <mergeCell ref="A11:F11"/>
    <mergeCell ref="CS15:DG15"/>
    <mergeCell ref="DS15:EB15"/>
    <mergeCell ref="DH15:DR15"/>
    <mergeCell ref="BS15:CE15"/>
    <mergeCell ref="CF15:CR15"/>
    <mergeCell ref="BS8:CE8"/>
    <mergeCell ref="DS8:EB8"/>
    <mergeCell ref="BS10:CE10"/>
    <mergeCell ref="CF10:CR10"/>
    <mergeCell ref="CS10:DG10"/>
    <mergeCell ref="A15:BR15"/>
    <mergeCell ref="A14:F14"/>
    <mergeCell ref="A7:F7"/>
    <mergeCell ref="AJ4:AT6"/>
    <mergeCell ref="AJ7:AT7"/>
    <mergeCell ref="A8:F8"/>
    <mergeCell ref="AJ8:AT8"/>
    <mergeCell ref="AJ14:AT14"/>
    <mergeCell ref="G14:X14"/>
    <mergeCell ref="Y4:AI6"/>
    <mergeCell ref="A4:F6"/>
    <mergeCell ref="G4:X6"/>
    <mergeCell ref="G7:X7"/>
    <mergeCell ref="AU4:BG6"/>
    <mergeCell ref="AU7:BG7"/>
    <mergeCell ref="G8:X8"/>
    <mergeCell ref="Y7:AI7"/>
    <mergeCell ref="Y8:AI8"/>
    <mergeCell ref="DH7:DR7"/>
    <mergeCell ref="CF8:CR8"/>
    <mergeCell ref="DS7:EB7"/>
    <mergeCell ref="BS14:CE14"/>
    <mergeCell ref="BH14:BR14"/>
    <mergeCell ref="AU14:BG14"/>
    <mergeCell ref="CF14:CR14"/>
    <mergeCell ref="DH14:DR14"/>
    <mergeCell ref="CS14:DG14"/>
    <mergeCell ref="BH10:BR10"/>
    <mergeCell ref="BS7:CE7"/>
    <mergeCell ref="BH4:BR6"/>
    <mergeCell ref="BH7:BR7"/>
    <mergeCell ref="BH8:BR8"/>
    <mergeCell ref="AU8:BG8"/>
    <mergeCell ref="DS14:EB14"/>
    <mergeCell ref="CF7:CR7"/>
    <mergeCell ref="DH8:DR8"/>
    <mergeCell ref="CS8:DG8"/>
    <mergeCell ref="CS7:DG7"/>
    <mergeCell ref="DS6:EB6"/>
    <mergeCell ref="BS4:CE6"/>
    <mergeCell ref="DH5:EB5"/>
    <mergeCell ref="CF4:EB4"/>
    <mergeCell ref="CF5:CR6"/>
    <mergeCell ref="CS5:DG6"/>
    <mergeCell ref="DH6:DR6"/>
    <mergeCell ref="AU12:BG12"/>
    <mergeCell ref="DS12:EB12"/>
    <mergeCell ref="BH9:BR9"/>
    <mergeCell ref="BH12:BR12"/>
    <mergeCell ref="BS12:CE12"/>
    <mergeCell ref="CF12:CR12"/>
    <mergeCell ref="CS12:DG12"/>
    <mergeCell ref="DH12:DR12"/>
    <mergeCell ref="DH10:DR10"/>
    <mergeCell ref="CS11:DG11"/>
    <mergeCell ref="DH11:DR11"/>
    <mergeCell ref="BS9:CE9"/>
    <mergeCell ref="CF9:CR9"/>
    <mergeCell ref="CS9:DG9"/>
    <mergeCell ref="DH9:DR9"/>
    <mergeCell ref="DS9:EB9"/>
    <mergeCell ref="DS11:EB11"/>
    <mergeCell ref="DS10:EB10"/>
    <mergeCell ref="CF11:CR11"/>
    <mergeCell ref="A9:F9"/>
    <mergeCell ref="G9:X9"/>
    <mergeCell ref="Y9:AI9"/>
    <mergeCell ref="AJ9:AT9"/>
    <mergeCell ref="AU9:BG9"/>
    <mergeCell ref="G13:X13"/>
    <mergeCell ref="Y13:AI13"/>
    <mergeCell ref="AJ13:AT13"/>
    <mergeCell ref="AU13:BG13"/>
    <mergeCell ref="AJ12:AT12"/>
    <mergeCell ref="DS13:EB13"/>
    <mergeCell ref="BH13:BR13"/>
    <mergeCell ref="BS13:CE13"/>
    <mergeCell ref="A13:F13"/>
    <mergeCell ref="CF13:CR13"/>
    <mergeCell ref="CS13:DG13"/>
    <mergeCell ref="DH13:D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2024-04-11T13:28:10Z</cp:lastPrinted>
  <dcterms:created xsi:type="dcterms:W3CDTF">2010-11-26T07:12:57Z</dcterms:created>
  <dcterms:modified xsi:type="dcterms:W3CDTF">2024-04-11T13:28:30Z</dcterms:modified>
  <cp:category/>
  <cp:version/>
  <cp:contentType/>
  <cp:contentStatus/>
</cp:coreProperties>
</file>