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872" activeTab="11"/>
  </bookViews>
  <sheets>
    <sheet name="Лист1" sheetId="1" r:id="rId1"/>
    <sheet name="Лист2" sheetId="2" r:id="rId2"/>
    <sheet name="поступления" sheetId="3" r:id="rId3"/>
    <sheet name="211" sheetId="4" r:id="rId4"/>
    <sheet name="213" sheetId="5" r:id="rId5"/>
    <sheet name="291" sheetId="6" r:id="rId6"/>
    <sheet name="221" sheetId="7" r:id="rId7"/>
    <sheet name="223" sheetId="8" r:id="rId8"/>
    <sheet name="224, 225" sheetId="9" r:id="rId9"/>
    <sheet name="226.228" sheetId="10" r:id="rId10"/>
    <sheet name="310" sheetId="11" r:id="rId11"/>
    <sheet name="346" sheetId="12" r:id="rId12"/>
  </sheets>
  <definedNames>
    <definedName name="_xlnm.Print_Titles" localSheetId="3">'211'!$9:$12</definedName>
    <definedName name="_xlnm.Print_Titles" localSheetId="4">'213'!$3:$6</definedName>
    <definedName name="_xlnm.Print_Titles" localSheetId="6">'221'!$5:$8</definedName>
    <definedName name="_xlnm.Print_Titles" localSheetId="7">'223'!$4:$7</definedName>
    <definedName name="_xlnm.Print_Area" localSheetId="3">'211'!$A$1:$EC$20</definedName>
    <definedName name="_xlnm.Print_Area" localSheetId="4">'213'!$A$1:$DV$25</definedName>
    <definedName name="_xlnm.Print_Area" localSheetId="6">'221'!$A$1:$DT$18</definedName>
    <definedName name="_xlnm.Print_Area" localSheetId="7">'223'!$A$1:$EB$19</definedName>
    <definedName name="_xlnm.Print_Area" localSheetId="8">'224, 225'!$A$1:$DT$77</definedName>
    <definedName name="_xlnm.Print_Area" localSheetId="9">'226.228'!$A$1:$EH$63</definedName>
    <definedName name="_xlnm.Print_Area" localSheetId="5">'291'!$A$1:$DU$54</definedName>
    <definedName name="_xlnm.Print_Area" localSheetId="10">'310'!$A$1:$EH$24</definedName>
    <definedName name="_xlnm.Print_Area" localSheetId="11">'346'!$A$1:$EH$14</definedName>
    <definedName name="_xlnm.Print_Area" localSheetId="2">'поступления'!$A$1:$GE$115</definedName>
  </definedNames>
  <calcPr fullCalcOnLoad="1"/>
</workbook>
</file>

<file path=xl/sharedStrings.xml><?xml version="1.0" encoding="utf-8"?>
<sst xmlns="http://schemas.openxmlformats.org/spreadsheetml/2006/main" count="1714" uniqueCount="636">
  <si>
    <t>в том числе:</t>
  </si>
  <si>
    <t>Х</t>
  </si>
  <si>
    <t>Всего</t>
  </si>
  <si>
    <t>№
п/п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</si>
  <si>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</si>
  <si>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</si>
  <si>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</si>
  <si>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</si>
  <si>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</si>
  <si>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</si>
  <si>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</si>
  <si>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</si>
  <si>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</si>
  <si>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</si>
  <si>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</si>
  <si>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</si>
  <si>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</si>
  <si>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</si>
  <si>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</si>
  <si>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</si>
  <si>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</si>
  <si>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</si>
  <si>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</si>
  <si>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</si>
  <si>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</si>
  <si>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</si>
  <si>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</si>
  <si>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</si>
  <si>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</si>
  <si>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</si>
  <si>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</si>
  <si>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</si>
  <si>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</si>
  <si>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</si>
  <si>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</si>
  <si>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</si>
  <si>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</si>
  <si>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</si>
  <si>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</si>
  <si>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</si>
  <si>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</si>
  <si>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</si>
  <si>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</si>
  <si>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</si>
  <si>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</si>
  <si>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</si>
  <si>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</si>
  <si>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</si>
  <si>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</si>
  <si>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</si>
  <si>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Транспортный налог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</si>
  <si>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</si>
  <si>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</si>
  <si>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</si>
  <si>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</si>
  <si>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</si>
  <si>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</si>
  <si>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</si>
  <si>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</si>
  <si>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</si>
  <si>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</si>
  <si>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</si>
  <si>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</si>
  <si>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</si>
  <si>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</si>
  <si>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</si>
  <si>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</si>
  <si>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</si>
  <si>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</si>
  <si>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</si>
  <si>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</si>
  <si>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</si>
  <si>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</si>
  <si>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</si>
  <si>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</si>
  <si>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</si>
  <si>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</si>
  <si>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</si>
  <si>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</si>
  <si>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</si>
  <si>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</si>
  <si>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</si>
  <si>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</si>
  <si>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</si>
  <si>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</si>
  <si>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</si>
  <si>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</si>
  <si>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</si>
  <si>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</si>
  <si>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</si>
  <si>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</si>
  <si>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>Санитарно-гигиеническое обслуживание, мойка и чистка помещений, окон, натирка полов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</si>
  <si>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</si>
  <si>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</si>
  <si>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</si>
  <si>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</si>
  <si>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</si>
  <si>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</si>
  <si>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</si>
  <si>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</si>
  <si>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</si>
  <si>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</si>
  <si>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</si>
  <si>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</si>
  <si>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</si>
  <si>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</si>
  <si>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</si>
  <si>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</si>
  <si>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</si>
  <si>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</si>
  <si>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</si>
  <si>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</si>
  <si>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</si>
  <si>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</si>
  <si>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</si>
  <si>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</si>
  <si>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</si>
  <si>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</si>
  <si>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</si>
  <si>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</si>
  <si>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10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</si>
  <si>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</si>
  <si>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</si>
  <si>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</si>
  <si>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</si>
  <si>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</si>
  <si>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</si>
  <si>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</si>
  <si>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</si>
  <si>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</si>
  <si>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</si>
  <si>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</si>
  <si>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</si>
  <si>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</si>
  <si>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</si>
  <si>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</si>
  <si>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</si>
  <si>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</si>
  <si>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</si>
  <si>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</si>
  <si>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</si>
  <si>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</si>
  <si>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</si>
  <si>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</si>
  <si>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</si>
  <si>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</si>
  <si>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</si>
  <si>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</si>
  <si>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</si>
  <si>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</si>
  <si>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</si>
  <si>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</si>
  <si>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</si>
  <si>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</si>
  <si>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</si>
  <si>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</si>
  <si>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</si>
  <si>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</si>
  <si>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</si>
  <si>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</si>
  <si>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</si>
  <si>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</si>
  <si>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</si>
  <si>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</si>
  <si>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</si>
  <si>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</si>
  <si>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</si>
  <si>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</si>
  <si>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</si>
  <si>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</si>
  <si>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</si>
  <si>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</si>
  <si>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</si>
  <si>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</si>
  <si>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</si>
  <si>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</si>
  <si>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</si>
  <si>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</si>
  <si>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</si>
  <si>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</si>
  <si>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</si>
  <si>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</si>
  <si>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</si>
  <si>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</si>
  <si>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</si>
  <si>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</si>
  <si>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</si>
  <si>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</si>
  <si>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</si>
  <si>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</si>
  <si>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</si>
  <si>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</si>
  <si>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</si>
  <si>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</si>
  <si>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</si>
  <si>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</si>
  <si>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</si>
  <si>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</si>
  <si>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</si>
  <si>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</si>
  <si>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</si>
  <si>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</si>
  <si>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</si>
  <si>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</si>
  <si>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</si>
  <si>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</si>
  <si>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</si>
  <si>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</si>
  <si>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</si>
  <si>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</si>
  <si>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</si>
  <si>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</si>
  <si>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</si>
  <si>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</si>
  <si>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</si>
  <si>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</si>
  <si>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</si>
  <si>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Cубсидии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</si>
  <si>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оказания платных услуг</t>
  </si>
  <si>
    <t>Целевые субсидии</t>
  </si>
  <si>
    <t>Гкал</t>
  </si>
  <si>
    <t>Квт</t>
  </si>
  <si>
    <t>Содержание в многоквартирном доме</t>
  </si>
  <si>
    <t>6.1</t>
  </si>
  <si>
    <t>Екатерининская 8</t>
  </si>
  <si>
    <t>Екатерининская 12</t>
  </si>
  <si>
    <t>Петровский 3 корп 1</t>
  </si>
  <si>
    <t>Петровский 3, Менделеева 2</t>
  </si>
  <si>
    <t>Петровский 3, Менделеева 2   Екатерининская 8  Екатерининская 12</t>
  </si>
  <si>
    <t>4.1.</t>
  </si>
  <si>
    <t>Организация питания</t>
  </si>
  <si>
    <t>11</t>
  </si>
  <si>
    <t>м3</t>
  </si>
  <si>
    <t>ТКО            Петровский 3, Менделеева 2   Екатерининская 8  Екатерининская 12</t>
  </si>
  <si>
    <t>ТО систем видеонаблюдения</t>
  </si>
  <si>
    <t>ТО скуд</t>
  </si>
  <si>
    <t>ТО станции Стрелец Мониторинг</t>
  </si>
  <si>
    <t>ТО и ППР систем оповещения (СОУЭ)</t>
  </si>
  <si>
    <t>Заправка катриджей</t>
  </si>
  <si>
    <t>Тензор</t>
  </si>
  <si>
    <t>Госфинансы</t>
  </si>
  <si>
    <t>Прочие услуги</t>
  </si>
  <si>
    <t>Администрирование, модернизация официального сайта</t>
  </si>
  <si>
    <t>Медосмотры</t>
  </si>
  <si>
    <t>Лабораторные исследования</t>
  </si>
  <si>
    <t>Сопровождение 1С</t>
  </si>
  <si>
    <t>Экстренный выезд</t>
  </si>
  <si>
    <t xml:space="preserve">канцелярские принадлежности </t>
  </si>
  <si>
    <t>шт</t>
  </si>
  <si>
    <t>Санкции  за несвоевременное перечисление платежей</t>
  </si>
  <si>
    <t>Штрафы, пени за нарушение договорных условий</t>
  </si>
  <si>
    <t>Прочие санкции</t>
  </si>
  <si>
    <t>6.2</t>
  </si>
  <si>
    <t>Приложение 1</t>
  </si>
  <si>
    <t xml:space="preserve">Приложение 2  </t>
  </si>
  <si>
    <t>ТО инженерных систем</t>
  </si>
  <si>
    <t>открытие новых двух структурных подразделений на 200 мест</t>
  </si>
  <si>
    <t>в процентах     (гр.10 / гр.9*100%)</t>
  </si>
  <si>
    <t xml:space="preserve">ТО внутреннего противопожарного водопровода </t>
  </si>
  <si>
    <t>Петровский 3, Менделеева 2   Екатерининская 8  Екатерининская 13</t>
  </si>
  <si>
    <t>обследование объекта охраны</t>
  </si>
  <si>
    <t xml:space="preserve">Петровский 3, Менделеева 2   </t>
  </si>
  <si>
    <t xml:space="preserve">ХВС           Петровский 3, Менделеева 2   Екатерининская 8  </t>
  </si>
  <si>
    <t xml:space="preserve">ХВС           Петровский 3, Менделеева 2   </t>
  </si>
  <si>
    <t>ХВС           Екатерининская 8  Екатерининская 13</t>
  </si>
  <si>
    <t>ХВС            Екатерининская 8  Екатерининская 14</t>
  </si>
  <si>
    <t>4.1.1</t>
  </si>
  <si>
    <t>4.1.2</t>
  </si>
  <si>
    <t>4.1.3</t>
  </si>
  <si>
    <t>4.1.4</t>
  </si>
  <si>
    <t>2.1.1</t>
  </si>
  <si>
    <t>2.1.2</t>
  </si>
  <si>
    <t>2.1.3</t>
  </si>
  <si>
    <t>2.1.4</t>
  </si>
  <si>
    <t>2.1.5</t>
  </si>
  <si>
    <t>4.3</t>
  </si>
  <si>
    <t>5.2</t>
  </si>
  <si>
    <t>5.3</t>
  </si>
  <si>
    <t>5.4</t>
  </si>
  <si>
    <t>.5.5</t>
  </si>
  <si>
    <t>5.6</t>
  </si>
  <si>
    <t>5.7</t>
  </si>
  <si>
    <t>Недвижимое имущество Менделеева, Петровский</t>
  </si>
  <si>
    <t>Недвижимое имущество Екатерининская 8,12</t>
  </si>
  <si>
    <t>ПСК Петровский, Екатерининская 8</t>
  </si>
  <si>
    <t>РКС  Менделеева, Екатерининская 12</t>
  </si>
  <si>
    <t>ПТЭ Отопление Менделеева, Петровский, Екатерининская 8, Екатерининская 12</t>
  </si>
  <si>
    <t>ТО водомерного узла, вентиляции</t>
  </si>
  <si>
    <t>1.5</t>
  </si>
  <si>
    <t>ТО пожарной  СПА</t>
  </si>
  <si>
    <t>ТО технологического и холодильного оборудования</t>
  </si>
  <si>
    <t>2.1.6</t>
  </si>
  <si>
    <t>Установка и пуск-наладка тревожной сигнализации</t>
  </si>
  <si>
    <t>Изготовление: План эвакуации</t>
  </si>
  <si>
    <t>1.1.2</t>
  </si>
  <si>
    <t>Приобретение оргтехники, интерактивного оборудования, мебель</t>
  </si>
  <si>
    <t>1.1.3</t>
  </si>
  <si>
    <t>игрушки, методическая литература</t>
  </si>
  <si>
    <t>ТО ГРЩ, ИТП, ХВС</t>
  </si>
  <si>
    <t>ТО пожарной автоматики СПА</t>
  </si>
  <si>
    <t>ТО систем СВН и СКУД</t>
  </si>
  <si>
    <t>Подготовка к отопительному сезону</t>
  </si>
  <si>
    <t>Ремонт ноутбук</t>
  </si>
  <si>
    <t>Замеры сопротивления изоляции</t>
  </si>
  <si>
    <t>Монтаж слаботочных сетей</t>
  </si>
  <si>
    <t xml:space="preserve">ТО водомерного узла, УУТЭ, подготовка к отопит сезону </t>
  </si>
  <si>
    <t>ТО кнопки быстрого реагирования</t>
  </si>
  <si>
    <t>ТО электросетей</t>
  </si>
  <si>
    <t>5.8</t>
  </si>
  <si>
    <t>5.9</t>
  </si>
  <si>
    <t>5.10</t>
  </si>
  <si>
    <t>5.13</t>
  </si>
  <si>
    <t>5.14</t>
  </si>
  <si>
    <t>5.15</t>
  </si>
  <si>
    <t>Монтаж оборудования телефонной связи</t>
  </si>
  <si>
    <t>Система ХАССП</t>
  </si>
  <si>
    <t>Монтаж компьютерных сетей</t>
  </si>
  <si>
    <t>1.6</t>
  </si>
  <si>
    <t>Приобретение пиростикеров, огнетушителей</t>
  </si>
  <si>
    <t>4.1.5</t>
  </si>
  <si>
    <t>Работа по диагностике, монтажу-демонтажу системы пожарной сигнализации</t>
  </si>
  <si>
    <t>Работа по диагностике, монтажу-демонтажу системы видеонаблюдения</t>
  </si>
  <si>
    <t>3.</t>
  </si>
  <si>
    <t>Компенсация коммунальных услуг</t>
  </si>
  <si>
    <t>3.1.</t>
  </si>
  <si>
    <t>г. Мурино Екатерининская 8</t>
  </si>
  <si>
    <t>г. Мурино Екатерининская 12</t>
  </si>
  <si>
    <t>1.7</t>
  </si>
  <si>
    <t>Приобретение кухонного оборудования</t>
  </si>
  <si>
    <t>1.8</t>
  </si>
  <si>
    <t>1.9</t>
  </si>
  <si>
    <t>Приобретение интерактивной доски</t>
  </si>
  <si>
    <t>Приобретение компьютера</t>
  </si>
  <si>
    <t>Приобретение фармацевтического холодильника</t>
  </si>
  <si>
    <t>Договоры на возмещение коммунальных услуг</t>
  </si>
  <si>
    <t>бульвар Менделеева дом 2 корпус 3, помещение 2Н, Петровский бульвар  дом 3 корпус 1, помещение 9Н</t>
  </si>
  <si>
    <t>ПТЭ Отопление Менделеева, Петровский, Екатерининская 8, Екатерининская 13</t>
  </si>
  <si>
    <t>Петровский бульвар  дом 3 корпус 1, помещение 9Н, бульвар Менделеева дом 2 корпус 3, помещение 2Н спортивно-оздоровительные занятия</t>
  </si>
  <si>
    <t>Заключены договоры по аренде помещения</t>
  </si>
  <si>
    <t>бульвар Менделеева дом 2 корпус 3, помещение 2Н, Петровский бульвар  дом 3 корпус 1, помещение 9Н планетарий</t>
  </si>
  <si>
    <t>бульвар Менделеева дом 2 корпус 3, помещение 2Н, Петровский бульвар  дом 3 корпус 1, помещение 9Н шахматы</t>
  </si>
  <si>
    <t xml:space="preserve">Екатерининская 8, Екатерининская 12, английский </t>
  </si>
  <si>
    <t>Петровский бульвар  дом 3 корпус 1, помещение 9Н бульвар Менделеева дом 2 корпус 3, помещение 2Н  шахматы</t>
  </si>
  <si>
    <t>Петровский бульвар  дом 3 корпус 1, помещение 9Н бульвар Менделеева дом 2 корпус 3, помещение 2Н  планетарий</t>
  </si>
  <si>
    <t>1.1.4</t>
  </si>
  <si>
    <t>песок, сетка мосткитная</t>
  </si>
  <si>
    <t>1.1.5</t>
  </si>
  <si>
    <t>оснащение мед кабинетов (тонометр, динамометр, оториноскоп, лоток, амбу, зонд и т.д)</t>
  </si>
  <si>
    <t>4.1.6</t>
  </si>
  <si>
    <t>4.1.7</t>
  </si>
  <si>
    <t>4.1.8</t>
  </si>
  <si>
    <t>Испытание диэлектрических перчаток</t>
  </si>
  <si>
    <t>Установка дымовых пожарных извещателей</t>
  </si>
  <si>
    <t>Дооборудование видиокамерами</t>
  </si>
  <si>
    <t>обучение педсостава</t>
  </si>
  <si>
    <t>5.16</t>
  </si>
  <si>
    <t>5.17</t>
  </si>
  <si>
    <t>программа энергосбережения</t>
  </si>
  <si>
    <t>лицензирование медкабинетов</t>
  </si>
  <si>
    <t>1.1.6</t>
  </si>
  <si>
    <t>приобретение средств гигиены</t>
  </si>
  <si>
    <t xml:space="preserve"> Петровский </t>
  </si>
  <si>
    <t>6.3</t>
  </si>
  <si>
    <t xml:space="preserve">к плану ФХД </t>
  </si>
  <si>
    <t>3.1.1.</t>
  </si>
  <si>
    <t>3.1.2.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</si>
  <si>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</si>
  <si>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</si>
  <si>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</si>
  <si>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</si>
  <si>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</si>
  <si>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</si>
  <si>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</si>
  <si>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</si>
  <si>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</si>
  <si>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</si>
  <si>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</si>
  <si>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</si>
  <si>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</si>
  <si>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</si>
  <si>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</si>
  <si>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</si>
  <si>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</si>
  <si>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6.4</t>
  </si>
  <si>
    <t>3.3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</si>
  <si>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</si>
  <si>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</si>
  <si>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</si>
  <si>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</si>
  <si>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</si>
  <si>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"24" августа  2023 г.</t>
  </si>
  <si>
    <t>План финансово-хозяйственной деятельности на 2023 г.</t>
  </si>
  <si>
    <t>и плановый период 2024 и 2025 годов</t>
  </si>
  <si>
    <t>Коды</t>
  </si>
  <si>
    <t>от "24" августа 2023 г.</t>
  </si>
  <si>
    <t>Дата</t>
  </si>
  <si>
    <t>24.08.2023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</si>
  <si>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</si>
  <si>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</si>
  <si>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</si>
  <si>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</si>
  <si>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</si>
  <si>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</si>
  <si>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</si>
  <si>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413D0326</t>
  </si>
  <si>
    <t>ИНН</t>
  </si>
  <si>
    <t>4703156760</t>
  </si>
  <si>
    <t>Учреждение</t>
  </si>
  <si>
    <t>муниципальное дошкольное образовательное бюджетное учреждение "Муринский детский сад комбинированного вида № 3"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</si>
  <si>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</si>
  <si>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</si>
  <si>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</si>
  <si>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</si>
  <si>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</si>
  <si>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</si>
  <si>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</si>
  <si>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</si>
  <si>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</si>
  <si>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</si>
  <si>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</si>
  <si>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</si>
  <si>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</si>
  <si>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</si>
  <si>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</si>
  <si>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</si>
  <si>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</si>
  <si>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</si>
  <si>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</si>
  <si>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</si>
  <si>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</si>
  <si>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</si>
  <si>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</si>
  <si>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</si>
  <si>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</si>
  <si>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</si>
  <si>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</si>
  <si>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</si>
  <si>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</si>
  <si>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</si>
  <si>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</si>
  <si>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</si>
  <si>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</si>
  <si>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</si>
  <si>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</si>
  <si>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</si>
  <si>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</si>
  <si>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</si>
  <si>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</si>
  <si>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</si>
  <si>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</si>
  <si>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</si>
  <si>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</si>
  <si>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</si>
  <si>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</si>
  <si>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</si>
  <si>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</si>
  <si>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</si>
  <si>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</si>
  <si>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</si>
  <si>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по условным арендным платежам</t>
  </si>
  <si>
    <t>135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</si>
  <si>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</si>
  <si>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</si>
  <si>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</si>
  <si>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</si>
  <si>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</si>
  <si>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</si>
  <si>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</si>
  <si>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</si>
  <si>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</si>
  <si>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</si>
  <si>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</si>
  <si>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</si>
  <si>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</si>
  <si>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</si>
  <si>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</si>
  <si>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</si>
  <si>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162</t>
  </si>
  <si>
    <t>015112134</t>
  </si>
  <si>
    <t>015112262</t>
  </si>
  <si>
    <t>015112263</t>
  </si>
  <si>
    <t>Прочие поступления, всего</t>
  </si>
  <si>
    <t>1980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</si>
  <si>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</si>
  <si>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</si>
  <si>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</si>
  <si>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</si>
  <si>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</si>
  <si>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</si>
  <si>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</si>
  <si>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</si>
  <si>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</si>
  <si>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</si>
  <si>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</si>
  <si>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</si>
  <si>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</si>
  <si>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</si>
  <si>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</si>
  <si>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</si>
  <si>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</si>
  <si>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</si>
  <si>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</si>
  <si>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</si>
  <si>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</si>
  <si>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</si>
  <si>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</si>
  <si>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</si>
  <si>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</si>
  <si>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</si>
  <si>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</si>
  <si>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</si>
  <si>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</si>
  <si>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</si>
  <si>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</si>
  <si>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</si>
  <si>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</si>
  <si>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</si>
  <si>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</si>
  <si>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</si>
  <si>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</si>
  <si>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01500000002063292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</si>
  <si>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</si>
  <si>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</si>
  <si>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01500000002063293</t>
  </si>
  <si>
    <t xml:space="preserve">         Другие экономические санкции</t>
  </si>
  <si>
    <t>295</t>
  </si>
  <si>
    <t>01500000002063295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</si>
  <si>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</si>
  <si>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</si>
  <si>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</si>
  <si>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</si>
  <si>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</si>
  <si>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</si>
  <si>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</si>
  <si>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</si>
  <si>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</si>
  <si>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Работы, услуги по содержанию имущества</t>
  </si>
  <si>
    <t>225</t>
  </si>
  <si>
    <t>01500000002062225</t>
  </si>
  <si>
    <t>01500000002064226</t>
  </si>
  <si>
    <t xml:space="preserve">         Увеличение стоимости прочих материальных запасов</t>
  </si>
  <si>
    <t>346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</si>
  <si>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</si>
  <si>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</si>
  <si>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</si>
  <si>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</si>
  <si>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</si>
  <si>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</si>
  <si>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</si>
  <si>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 xml:space="preserve">         Арендная плата за пользование имуществом (за исключением земельных участков и других обособленных природных объектов)</t>
  </si>
  <si>
    <t>224</t>
  </si>
  <si>
    <t>01500000004000224</t>
  </si>
  <si>
    <t>01500000004000225</t>
  </si>
  <si>
    <t>01500000004000226</t>
  </si>
  <si>
    <t xml:space="preserve">         Услуги, работы для целей капитальных вложений</t>
  </si>
  <si>
    <t>228</t>
  </si>
  <si>
    <t>01500000004000228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</si>
  <si>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</si>
  <si>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</si>
  <si>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</si>
  <si>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</si>
  <si>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</si>
  <si>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</si>
  <si>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</si>
  <si>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</si>
  <si>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</si>
  <si>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</si>
  <si>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01500000002063223</t>
  </si>
  <si>
    <t>Выплаты, уменьшающие доход, всего</t>
  </si>
  <si>
    <t>3000</t>
  </si>
  <si>
    <t>100</t>
  </si>
  <si>
    <t>Прочие выплаты, всего</t>
  </si>
  <si>
    <t>4000</t>
  </si>
  <si>
    <t>Сертификат:</t>
  </si>
  <si>
    <t>Серийный номер сертификата:592B7448D480A17D01EFA6C58D99979B</t>
  </si>
  <si>
    <t>Субъект сертификата:Волкова Эллана Ивановна</t>
  </si>
  <si>
    <t>Действителен с:28.07.2023 12:39</t>
  </si>
  <si>
    <t>Действителен по:20.10.2024 12:39</t>
  </si>
  <si>
    <t>Серийный номер сертификата:00D07D951DA5E3C88933DC381064316091</t>
  </si>
  <si>
    <t>Субъект сертификата:ФРОЛОВА МАРГАРИТА АЛЕКСЕЕВНА</t>
  </si>
  <si>
    <t>Действителен с:03.08.2023 07:50</t>
  </si>
  <si>
    <t>Действителен по:26.10.2024 07:50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</si>
  <si>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</si>
  <si>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</si>
  <si>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</si>
  <si>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</si>
  <si>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</si>
  <si>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</si>
  <si>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</si>
  <si>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</si>
  <si>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</si>
  <si>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</si>
  <si>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</si>
  <si>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</si>
  <si>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</si>
  <si>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</si>
  <si>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</si>
  <si>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</si>
  <si>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</si>
  <si>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</si>
  <si>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</si>
  <si>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</si>
  <si>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</si>
  <si>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</si>
  <si>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</si>
  <si>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</si>
  <si>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</si>
  <si>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</si>
  <si>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</si>
  <si>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</si>
  <si>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</si>
  <si>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</si>
  <si>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</si>
  <si>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</si>
  <si>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</si>
  <si>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</si>
  <si>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</si>
  <si>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</si>
  <si>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</si>
  <si>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</si>
  <si>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</si>
  <si>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</si>
  <si>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</si>
  <si>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</si>
  <si>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</si>
  <si>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</si>
  <si>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</si>
  <si>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</si>
  <si>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>24</t>
  </si>
  <si>
    <t>августа</t>
  </si>
  <si>
    <t xml:space="preserve"> г.</t>
  </si>
  <si>
    <t>СОГЛАСОВАНО</t>
  </si>
  <si>
    <t>(наименование должности уполномоченного лица органа-учредителя)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</si>
  <si>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</si>
  <si>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МО "Всеволожский муниципальный  район" ЛО</t>
  </si>
  <si>
    <t xml:space="preserve">    ______________                                             И.П. Федоренко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</si>
</sst>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_₽"/>
    <numFmt numFmtId="176" formatCode="#,##0.0000000"/>
    <numFmt numFmtId="177" formatCode="#,##0.00000"/>
    <numFmt numFmtId="178" formatCode="0.00000"/>
    <numFmt numFmtId="179" formatCode="0.000000"/>
    <numFmt numFmtId="180" formatCode="#,##0.00000\ &quot;₽&quot;"/>
    <numFmt numFmtId="181" formatCode="#,##0.000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mediumDashDot"/>
      <top/>
      <bottom/>
    </border>
    <border>
      <left style="mediumDashDot"/>
      <right/>
      <top/>
      <bottom style="thin"/>
    </border>
    <border>
      <left/>
      <right style="mediumDashDot"/>
      <top/>
      <bottom style="thin"/>
    </border>
    <border>
      <left style="mediumDashDot"/>
      <right/>
      <top style="thin"/>
      <bottom/>
    </border>
    <border>
      <left/>
      <right style="mediumDashDot"/>
      <top style="thin"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0" fillId="0" borderId="10" xfId="0" applyNumberForma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0" borderId="0" xfId="0" applyFont="1" applyFill="1" applyAlignment="1">
      <alignment horizontal="justify" vertical="center" wrapText="1"/>
    </xf>
    <xf numFmtId="174" fontId="3" fillId="0" borderId="11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left" wrapText="1"/>
    </xf>
    <xf numFmtId="4" fontId="0" fillId="0" borderId="12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left" vertical="center" wrapText="1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6" fillId="0" borderId="14" xfId="0" applyFont="1" applyBorder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top" wrapText="1"/>
    </xf>
    <xf numFmtId="49" fontId="35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49" fontId="38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right"/>
    </xf>
    <xf numFmtId="49" fontId="38" fillId="0" borderId="24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49" fontId="38" fillId="0" borderId="25" xfId="0" applyNumberFormat="1" applyFont="1" applyBorder="1" applyAlignment="1">
      <alignment horizontal="center"/>
    </xf>
    <xf numFmtId="49" fontId="38" fillId="0" borderId="18" xfId="0" applyNumberFormat="1" applyFont="1" applyBorder="1" applyAlignment="1">
      <alignment horizontal="left" wrapText="1"/>
    </xf>
    <xf numFmtId="49" fontId="38" fillId="0" borderId="26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/>
    </xf>
    <xf numFmtId="0" fontId="38" fillId="0" borderId="22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top" wrapText="1"/>
    </xf>
    <xf numFmtId="0" fontId="38" fillId="0" borderId="27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top"/>
    </xf>
    <xf numFmtId="49" fontId="38" fillId="0" borderId="15" xfId="0" applyNumberFormat="1" applyFont="1" applyBorder="1" applyAlignment="1">
      <alignment horizontal="center" vertical="top"/>
    </xf>
    <xf numFmtId="49" fontId="38" fillId="0" borderId="22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left" wrapText="1"/>
    </xf>
    <xf numFmtId="49" fontId="38" fillId="0" borderId="28" xfId="0" applyNumberFormat="1" applyFont="1" applyBorder="1" applyAlignment="1">
      <alignment horizontal="center"/>
    </xf>
    <xf numFmtId="49" fontId="38" fillId="0" borderId="29" xfId="0" applyNumberFormat="1" applyFont="1" applyBorder="1" applyAlignment="1">
      <alignment horizontal="center"/>
    </xf>
    <xf numFmtId="4" fontId="38" fillId="0" borderId="29" xfId="0" applyNumberFormat="1" applyFont="1" applyBorder="1" applyAlignment="1">
      <alignment horizontal="right"/>
    </xf>
    <xf numFmtId="4" fontId="38" fillId="0" borderId="30" xfId="0" applyNumberFormat="1" applyFont="1" applyBorder="1" applyAlignment="1">
      <alignment horizontal="right"/>
    </xf>
    <xf numFmtId="49" fontId="38" fillId="0" borderId="31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right"/>
    </xf>
    <xf numFmtId="4" fontId="38" fillId="0" borderId="32" xfId="0" applyNumberFormat="1" applyFont="1" applyBorder="1" applyAlignment="1">
      <alignment horizontal="right"/>
    </xf>
    <xf numFmtId="0" fontId="39" fillId="0" borderId="10" xfId="0" applyFont="1" applyBorder="1" applyAlignment="1">
      <alignment horizontal="left" wrapText="1"/>
    </xf>
    <xf numFmtId="49" fontId="39" fillId="0" borderId="31" xfId="0" applyNumberFormat="1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 wrapText="1"/>
    </xf>
    <xf numFmtId="49" fontId="38" fillId="0" borderId="10" xfId="0" applyNumberFormat="1" applyFont="1" applyBorder="1" applyAlignment="1">
      <alignment horizontal="left" wrapText="1" indent="2"/>
    </xf>
    <xf numFmtId="49" fontId="38" fillId="0" borderId="31" xfId="0" applyNumberFormat="1" applyFont="1" applyBorder="1" applyAlignment="1">
      <alignment horizontal="center" wrapText="1"/>
    </xf>
    <xf numFmtId="4" fontId="38" fillId="0" borderId="11" xfId="0" applyNumberFormat="1" applyFont="1" applyBorder="1" applyAlignment="1">
      <alignment horizontal="right" wrapText="1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/>
    </xf>
    <xf numFmtId="49" fontId="38" fillId="0" borderId="15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49" fontId="38" fillId="0" borderId="17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/>
    </xf>
    <xf numFmtId="49" fontId="38" fillId="0" borderId="12" xfId="0" applyNumberFormat="1" applyFont="1" applyBorder="1" applyAlignment="1">
      <alignment horizontal="center" vertical="top"/>
    </xf>
    <xf numFmtId="49" fontId="38" fillId="0" borderId="33" xfId="0" applyNumberFormat="1" applyFont="1" applyBorder="1" applyAlignment="1">
      <alignment horizontal="center" vertical="top"/>
    </xf>
    <xf numFmtId="49" fontId="38" fillId="0" borderId="34" xfId="0" applyNumberFormat="1" applyFont="1" applyBorder="1" applyAlignment="1">
      <alignment horizontal="center" vertical="top"/>
    </xf>
    <xf numFmtId="49" fontId="38" fillId="0" borderId="35" xfId="0" applyNumberFormat="1" applyFont="1" applyBorder="1" applyAlignment="1">
      <alignment horizontal="center" vertical="top"/>
    </xf>
    <xf numFmtId="49" fontId="38" fillId="0" borderId="33" xfId="0" applyNumberFormat="1" applyFont="1" applyBorder="1" applyAlignment="1">
      <alignment horizontal="center" vertical="top"/>
    </xf>
    <xf numFmtId="49" fontId="38" fillId="0" borderId="36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center"/>
    </xf>
    <xf numFmtId="49" fontId="39" fillId="0" borderId="12" xfId="0" applyNumberFormat="1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49" fontId="39" fillId="0" borderId="28" xfId="0" applyNumberFormat="1" applyFont="1" applyBorder="1" applyAlignment="1">
      <alignment horizontal="center"/>
    </xf>
    <xf numFmtId="49" fontId="39" fillId="0" borderId="37" xfId="0" applyNumberFormat="1" applyFont="1" applyBorder="1" applyAlignment="1">
      <alignment horizontal="center"/>
    </xf>
    <xf numFmtId="49" fontId="39" fillId="0" borderId="38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49" fontId="38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 wrapText="1" indent="1"/>
    </xf>
    <xf numFmtId="0" fontId="38" fillId="0" borderId="10" xfId="0" applyFont="1" applyBorder="1" applyAlignment="1">
      <alignment horizontal="left" indent="1"/>
    </xf>
    <xf numFmtId="49" fontId="38" fillId="0" borderId="31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6" fillId="0" borderId="14" xfId="0" applyFont="1" applyBorder="1" applyAlignment="1">
      <alignment horizontal="center" vertical="top"/>
    </xf>
    <xf numFmtId="0" fontId="36" fillId="0" borderId="0" xfId="0" applyFont="1" applyAlignment="1">
      <alignment horizontal="center" vertical="top"/>
    </xf>
    <xf numFmtId="49" fontId="38" fillId="0" borderId="18" xfId="0" applyNumberFormat="1" applyFont="1" applyBorder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18" xfId="0" applyFont="1" applyBorder="1" applyAlignment="1">
      <alignment horizontal="right"/>
    </xf>
    <xf numFmtId="0" fontId="40" fillId="0" borderId="18" xfId="0" applyFont="1" applyBorder="1" applyAlignment="1">
      <alignment/>
    </xf>
    <xf numFmtId="0" fontId="38" fillId="0" borderId="39" xfId="0" applyFont="1" applyBorder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41" xfId="0" applyFont="1" applyBorder="1" applyAlignment="1">
      <alignment horizontal="left"/>
    </xf>
    <xf numFmtId="0" fontId="38" fillId="0" borderId="42" xfId="0" applyFont="1" applyBorder="1" applyAlignment="1">
      <alignment horizontal="left"/>
    </xf>
    <xf numFmtId="0" fontId="38" fillId="0" borderId="4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6" fillId="0" borderId="45" xfId="0" applyFont="1" applyBorder="1" applyAlignment="1">
      <alignment horizontal="center" vertical="top"/>
    </xf>
    <xf numFmtId="0" fontId="36" fillId="0" borderId="46" xfId="0" applyFont="1" applyBorder="1" applyAlignment="1">
      <alignment horizontal="center" vertical="top"/>
    </xf>
    <xf numFmtId="0" fontId="36" fillId="0" borderId="41" xfId="0" applyFont="1" applyBorder="1" applyAlignment="1">
      <alignment horizontal="center" vertical="top"/>
    </xf>
    <xf numFmtId="0" fontId="36" fillId="0" borderId="42" xfId="0" applyFont="1" applyBorder="1" applyAlignment="1">
      <alignment horizontal="center" vertical="top"/>
    </xf>
    <xf numFmtId="0" fontId="38" fillId="0" borderId="41" xfId="0" applyFont="1" applyBorder="1" applyAlignment="1">
      <alignment horizontal="right"/>
    </xf>
    <xf numFmtId="49" fontId="38" fillId="0" borderId="18" xfId="0" applyNumberFormat="1" applyFont="1" applyBorder="1" applyAlignment="1">
      <alignment horizontal="left"/>
    </xf>
    <xf numFmtId="0" fontId="38" fillId="0" borderId="47" xfId="0" applyFont="1" applyBorder="1" applyAlignment="1">
      <alignment horizontal="left"/>
    </xf>
    <xf numFmtId="0" fontId="38" fillId="0" borderId="48" xfId="0" applyFont="1" applyBorder="1" applyAlignment="1">
      <alignment horizontal="left"/>
    </xf>
    <xf numFmtId="0" fontId="38" fillId="0" borderId="49" xfId="0" applyFont="1" applyBorder="1" applyAlignment="1">
      <alignment horizontal="left"/>
    </xf>
    <xf numFmtId="0" fontId="0" fillId="0" borderId="0" xfId="0" applyAlignment="1">
      <alignment horizontal="center"/>
    </xf>
    <xf numFmtId="49" fontId="35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9"/>
  <sheetViews>
    <sheetView zoomScalePageLayoutView="0" workbookViewId="0" topLeftCell="A25">
      <selection activeCell="G101" sqref="G101"/>
    </sheetView>
  </sheetViews>
  <sheetFormatPr defaultColWidth="9.00390625" defaultRowHeight="12.75"/>
  <cols>
    <col min="1" max="1" width="60.7539062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4.00390625" style="0" customWidth="1"/>
    <col min="6" max="6" width="15.25390625" style="0" customWidth="1"/>
    <col min="11" max="11" width="11.75390625" style="0" customWidth="1"/>
    <col min="12" max="15" width="12.75390625" style="0" customWidth="1"/>
    <col min="16" max="20" width="0.875" style="0" customWidth="1"/>
  </cols>
  <sheetData>
    <row r="2" spans="14:15" ht="12.75">
      <c r="N2" s="380" t="s">
        <v>385</v>
      </c>
      <c r="O2" s="380"/>
    </row>
    <row r="3" spans="1:15" ht="49.5" customHeight="1">
      <c r="A3" s="488" t="s">
        <v>573</v>
      </c>
      <c r="M3" s="484" t="s">
        <v>633</v>
      </c>
      <c r="N3" s="484"/>
      <c r="O3" s="484"/>
    </row>
    <row r="4" spans="1:15" ht="19.5" customHeight="1">
      <c r="A4" s="487" t="s">
        <v>574</v>
      </c>
      <c r="B4" s="487"/>
      <c r="C4" s="487"/>
      <c r="N4" s="381" t="s">
        <v>386</v>
      </c>
      <c r="O4" s="381"/>
    </row>
    <row r="5" spans="1:15" ht="14.25" customHeight="1">
      <c r="A5" s="487" t="s">
        <v>575</v>
      </c>
      <c r="B5" s="487"/>
      <c r="C5" s="487"/>
      <c r="M5" s="485" t="s">
        <v>634</v>
      </c>
      <c r="N5" s="483"/>
      <c r="O5" s="483"/>
    </row>
    <row r="6" spans="1:15" ht="12.75" customHeight="1">
      <c r="A6" s="487" t="s">
        <v>576</v>
      </c>
      <c r="B6" s="487"/>
      <c r="C6" s="487"/>
      <c r="N6" s="381" t="s">
        <v>387</v>
      </c>
      <c r="O6" s="381"/>
    </row>
    <row r="7" spans="1:15" ht="14.25" customHeight="1">
      <c r="A7" s="487" t="s">
        <v>577</v>
      </c>
      <c r="B7" s="487"/>
      <c r="C7" s="487"/>
      <c r="M7" s="486" t="s">
        <v>635</v>
      </c>
      <c r="N7" s="380"/>
      <c r="O7" s="380"/>
    </row>
    <row r="8" spans="1:15" ht="12.75">
      <c r="A8" s="482"/>
      <c r="B8" s="482"/>
      <c r="C8" s="482"/>
      <c r="N8" s="382" t="s">
        <v>388</v>
      </c>
      <c r="O8" s="383" t="s">
        <v>389</v>
      </c>
    </row>
    <row r="9" spans="14:15" ht="12.75">
      <c r="N9" s="384" t="s">
        <v>390</v>
      </c>
      <c r="O9" s="384"/>
    </row>
    <row r="11" spans="1:15" ht="12.75" customHeight="1">
      <c r="A11" s="385" t="s">
        <v>391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6"/>
    </row>
    <row r="12" spans="1:15" ht="12.75" customHeight="1">
      <c r="A12" s="385" t="s">
        <v>392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7" t="s">
        <v>393</v>
      </c>
    </row>
    <row r="13" ht="13.5" thickBot="1">
      <c r="O13" s="388"/>
    </row>
    <row r="14" spans="2:15" ht="11.25" customHeight="1">
      <c r="B14" s="389" t="s">
        <v>394</v>
      </c>
      <c r="C14" s="389"/>
      <c r="D14" s="389"/>
      <c r="N14" s="390" t="s">
        <v>395</v>
      </c>
      <c r="O14" s="391" t="s">
        <v>396</v>
      </c>
    </row>
    <row r="15" spans="1:15" ht="12.75">
      <c r="A15" s="392" t="s">
        <v>397</v>
      </c>
      <c r="N15" s="390" t="s">
        <v>398</v>
      </c>
      <c r="O15" s="393" t="s">
        <v>399</v>
      </c>
    </row>
    <row r="16" spans="1:15" ht="22.5" customHeight="1">
      <c r="A16" s="392" t="s">
        <v>400</v>
      </c>
      <c r="B16" s="394" t="s">
        <v>401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N16" s="390" t="s">
        <v>402</v>
      </c>
      <c r="O16" s="393" t="s">
        <v>403</v>
      </c>
    </row>
    <row r="17" spans="14:15" ht="12.75">
      <c r="N17" s="390" t="s">
        <v>398</v>
      </c>
      <c r="O17" s="393" t="s">
        <v>404</v>
      </c>
    </row>
    <row r="18" spans="14:15" ht="12.75">
      <c r="N18" s="390" t="s">
        <v>405</v>
      </c>
      <c r="O18" s="393" t="s">
        <v>406</v>
      </c>
    </row>
    <row r="19" spans="1:15" ht="22.5" customHeight="1">
      <c r="A19" s="392" t="s">
        <v>407</v>
      </c>
      <c r="B19" s="394" t="s">
        <v>408</v>
      </c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N19" s="390" t="s">
        <v>409</v>
      </c>
      <c r="O19" s="393" t="s">
        <v>410</v>
      </c>
    </row>
    <row r="20" spans="1:15" ht="13.5" thickBot="1">
      <c r="A20" s="392" t="s">
        <v>411</v>
      </c>
      <c r="N20" s="390" t="s">
        <v>412</v>
      </c>
      <c r="O20" s="395" t="s">
        <v>413</v>
      </c>
    </row>
    <row r="22" spans="1:15" ht="12.75">
      <c r="A22" s="396" t="s">
        <v>414</v>
      </c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</row>
    <row r="24" spans="1:15" ht="12.75" customHeight="1">
      <c r="A24" s="397" t="s">
        <v>35</v>
      </c>
      <c r="B24" s="398" t="s">
        <v>415</v>
      </c>
      <c r="C24" s="398" t="s">
        <v>416</v>
      </c>
      <c r="D24" s="398" t="s">
        <v>417</v>
      </c>
      <c r="E24" s="398" t="s">
        <v>418</v>
      </c>
      <c r="F24" s="398" t="s">
        <v>419</v>
      </c>
      <c r="G24" s="398" t="s">
        <v>420</v>
      </c>
      <c r="H24" s="398" t="s">
        <v>421</v>
      </c>
      <c r="I24" s="398" t="s">
        <v>422</v>
      </c>
      <c r="J24" s="398" t="s">
        <v>423</v>
      </c>
      <c r="K24" s="398" t="s">
        <v>424</v>
      </c>
      <c r="L24" s="399" t="s">
        <v>425</v>
      </c>
      <c r="M24" s="400"/>
      <c r="N24" s="400"/>
      <c r="O24" s="401"/>
    </row>
    <row r="25" spans="1:15" ht="21.75" customHeight="1">
      <c r="A25" s="402"/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4" t="s">
        <v>426</v>
      </c>
      <c r="M25" s="404" t="s">
        <v>427</v>
      </c>
      <c r="N25" s="404" t="s">
        <v>428</v>
      </c>
      <c r="O25" s="405" t="s">
        <v>429</v>
      </c>
    </row>
    <row r="26" spans="1:15" ht="33.75" customHeight="1">
      <c r="A26" s="406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8" t="s">
        <v>430</v>
      </c>
      <c r="M26" s="408" t="s">
        <v>431</v>
      </c>
      <c r="N26" s="408" t="s">
        <v>432</v>
      </c>
      <c r="O26" s="409"/>
    </row>
    <row r="27" spans="1:15" ht="13.5" thickBot="1">
      <c r="A27" s="410" t="s">
        <v>6</v>
      </c>
      <c r="B27" s="411" t="s">
        <v>7</v>
      </c>
      <c r="C27" s="411" t="s">
        <v>8</v>
      </c>
      <c r="D27" s="411" t="s">
        <v>9</v>
      </c>
      <c r="E27" s="411" t="s">
        <v>10</v>
      </c>
      <c r="F27" s="411" t="s">
        <v>13</v>
      </c>
      <c r="G27" s="411" t="s">
        <v>13</v>
      </c>
      <c r="H27" s="411" t="s">
        <v>13</v>
      </c>
      <c r="I27" s="411" t="s">
        <v>13</v>
      </c>
      <c r="J27" s="411" t="s">
        <v>13</v>
      </c>
      <c r="K27" s="411" t="s">
        <v>13</v>
      </c>
      <c r="L27" s="411" t="s">
        <v>70</v>
      </c>
      <c r="M27" s="411" t="s">
        <v>71</v>
      </c>
      <c r="N27" s="411" t="s">
        <v>119</v>
      </c>
      <c r="O27" s="412" t="s">
        <v>120</v>
      </c>
    </row>
    <row r="28" spans="1:15" ht="12.75">
      <c r="A28" s="413" t="s">
        <v>433</v>
      </c>
      <c r="B28" s="414" t="s">
        <v>434</v>
      </c>
      <c r="C28" s="415" t="s">
        <v>435</v>
      </c>
      <c r="D28" s="415" t="s">
        <v>435</v>
      </c>
      <c r="E28" s="415" t="s">
        <v>435</v>
      </c>
      <c r="F28" s="415" t="s">
        <v>435</v>
      </c>
      <c r="G28" s="415" t="s">
        <v>435</v>
      </c>
      <c r="H28" s="415" t="s">
        <v>435</v>
      </c>
      <c r="I28" s="415" t="s">
        <v>435</v>
      </c>
      <c r="J28" s="415" t="s">
        <v>435</v>
      </c>
      <c r="K28" s="415" t="s">
        <v>435</v>
      </c>
      <c r="L28" s="416">
        <v>1257403.18</v>
      </c>
      <c r="M28" s="416"/>
      <c r="N28" s="416"/>
      <c r="O28" s="417"/>
    </row>
    <row r="29" spans="1:15" ht="12.75">
      <c r="A29" s="413" t="s">
        <v>436</v>
      </c>
      <c r="B29" s="418" t="s">
        <v>437</v>
      </c>
      <c r="C29" s="419" t="s">
        <v>435</v>
      </c>
      <c r="D29" s="419" t="s">
        <v>435</v>
      </c>
      <c r="E29" s="419" t="s">
        <v>435</v>
      </c>
      <c r="F29" s="419" t="s">
        <v>435</v>
      </c>
      <c r="G29" s="419" t="s">
        <v>435</v>
      </c>
      <c r="H29" s="419" t="s">
        <v>435</v>
      </c>
      <c r="I29" s="419" t="s">
        <v>435</v>
      </c>
      <c r="J29" s="419" t="s">
        <v>435</v>
      </c>
      <c r="K29" s="419" t="s">
        <v>435</v>
      </c>
      <c r="L29" s="420"/>
      <c r="M29" s="420"/>
      <c r="N29" s="420"/>
      <c r="O29" s="421"/>
    </row>
    <row r="30" spans="1:15" ht="33.75">
      <c r="A30" s="422" t="s">
        <v>438</v>
      </c>
      <c r="B30" s="423" t="s">
        <v>439</v>
      </c>
      <c r="C30" s="424" t="s">
        <v>440</v>
      </c>
      <c r="D30" s="425" t="s">
        <v>440</v>
      </c>
      <c r="E30" s="425" t="s">
        <v>441</v>
      </c>
      <c r="F30" s="425" t="s">
        <v>442</v>
      </c>
      <c r="G30" s="425" t="s">
        <v>443</v>
      </c>
      <c r="H30" s="425" t="s">
        <v>440</v>
      </c>
      <c r="I30" s="425" t="s">
        <v>440</v>
      </c>
      <c r="J30" s="425" t="s">
        <v>444</v>
      </c>
      <c r="K30" s="425" t="s">
        <v>445</v>
      </c>
      <c r="L30" s="420">
        <v>116126752.72</v>
      </c>
      <c r="M30" s="420">
        <v>100302639</v>
      </c>
      <c r="N30" s="420">
        <v>100302639</v>
      </c>
      <c r="O30" s="421"/>
    </row>
    <row r="31" spans="1:15" ht="33.75">
      <c r="A31" s="426" t="s">
        <v>446</v>
      </c>
      <c r="B31" s="427" t="s">
        <v>447</v>
      </c>
      <c r="C31" s="425" t="s">
        <v>448</v>
      </c>
      <c r="D31" s="425" t="s">
        <v>440</v>
      </c>
      <c r="E31" s="425" t="s">
        <v>441</v>
      </c>
      <c r="F31" s="425" t="s">
        <v>442</v>
      </c>
      <c r="G31" s="425" t="s">
        <v>443</v>
      </c>
      <c r="H31" s="425" t="s">
        <v>440</v>
      </c>
      <c r="I31" s="425" t="s">
        <v>448</v>
      </c>
      <c r="J31" s="425" t="s">
        <v>444</v>
      </c>
      <c r="K31" s="425" t="s">
        <v>445</v>
      </c>
      <c r="L31" s="428">
        <v>51765.07</v>
      </c>
      <c r="M31" s="428"/>
      <c r="N31" s="428"/>
      <c r="O31" s="421"/>
    </row>
    <row r="32" spans="1:15" ht="33.75">
      <c r="A32" s="426" t="s">
        <v>449</v>
      </c>
      <c r="B32" s="427" t="s">
        <v>450</v>
      </c>
      <c r="C32" s="425" t="s">
        <v>448</v>
      </c>
      <c r="D32" s="425" t="s">
        <v>451</v>
      </c>
      <c r="E32" s="425" t="s">
        <v>441</v>
      </c>
      <c r="F32" s="425" t="s">
        <v>452</v>
      </c>
      <c r="G32" s="425" t="s">
        <v>7</v>
      </c>
      <c r="H32" s="425" t="s">
        <v>451</v>
      </c>
      <c r="I32" s="425" t="s">
        <v>448</v>
      </c>
      <c r="J32" s="425" t="s">
        <v>444</v>
      </c>
      <c r="K32" s="425" t="s">
        <v>445</v>
      </c>
      <c r="L32" s="428">
        <v>51765.07</v>
      </c>
      <c r="M32" s="428"/>
      <c r="N32" s="428"/>
      <c r="O32" s="421"/>
    </row>
    <row r="33" spans="1:15" ht="33.75">
      <c r="A33" s="426" t="s">
        <v>453</v>
      </c>
      <c r="B33" s="427" t="s">
        <v>454</v>
      </c>
      <c r="C33" s="425" t="s">
        <v>455</v>
      </c>
      <c r="D33" s="425" t="s">
        <v>440</v>
      </c>
      <c r="E33" s="425" t="s">
        <v>441</v>
      </c>
      <c r="F33" s="425" t="s">
        <v>442</v>
      </c>
      <c r="G33" s="425" t="s">
        <v>443</v>
      </c>
      <c r="H33" s="425" t="s">
        <v>440</v>
      </c>
      <c r="I33" s="425" t="s">
        <v>455</v>
      </c>
      <c r="J33" s="425" t="s">
        <v>444</v>
      </c>
      <c r="K33" s="425" t="s">
        <v>445</v>
      </c>
      <c r="L33" s="428">
        <v>110171497.65</v>
      </c>
      <c r="M33" s="428">
        <v>98002639</v>
      </c>
      <c r="N33" s="428">
        <v>98002639</v>
      </c>
      <c r="O33" s="421"/>
    </row>
    <row r="34" spans="1:15" ht="33.75">
      <c r="A34" s="426" t="s">
        <v>456</v>
      </c>
      <c r="B34" s="427"/>
      <c r="C34" s="425" t="s">
        <v>455</v>
      </c>
      <c r="D34" s="425" t="s">
        <v>457</v>
      </c>
      <c r="E34" s="425" t="s">
        <v>441</v>
      </c>
      <c r="F34" s="425" t="s">
        <v>458</v>
      </c>
      <c r="G34" s="425" t="s">
        <v>7</v>
      </c>
      <c r="H34" s="425" t="s">
        <v>457</v>
      </c>
      <c r="I34" s="425" t="s">
        <v>455</v>
      </c>
      <c r="J34" s="425" t="s">
        <v>444</v>
      </c>
      <c r="K34" s="425" t="s">
        <v>445</v>
      </c>
      <c r="L34" s="428">
        <v>7489464.84</v>
      </c>
      <c r="M34" s="428">
        <v>9078139</v>
      </c>
      <c r="N34" s="428">
        <v>9078139</v>
      </c>
      <c r="O34" s="421"/>
    </row>
    <row r="35" spans="1:15" ht="33.75">
      <c r="A35" s="426" t="s">
        <v>459</v>
      </c>
      <c r="B35" s="427"/>
      <c r="C35" s="425" t="s">
        <v>455</v>
      </c>
      <c r="D35" s="425" t="s">
        <v>460</v>
      </c>
      <c r="E35" s="425" t="s">
        <v>441</v>
      </c>
      <c r="F35" s="425" t="s">
        <v>461</v>
      </c>
      <c r="G35" s="425" t="s">
        <v>7</v>
      </c>
      <c r="H35" s="425" t="s">
        <v>460</v>
      </c>
      <c r="I35" s="425" t="s">
        <v>455</v>
      </c>
      <c r="J35" s="425" t="s">
        <v>444</v>
      </c>
      <c r="K35" s="425" t="s">
        <v>445</v>
      </c>
      <c r="L35" s="428">
        <v>7375.9</v>
      </c>
      <c r="M35" s="428"/>
      <c r="N35" s="428"/>
      <c r="O35" s="421"/>
    </row>
    <row r="36" spans="1:15" ht="33.75">
      <c r="A36" s="426" t="s">
        <v>462</v>
      </c>
      <c r="B36" s="427" t="s">
        <v>463</v>
      </c>
      <c r="C36" s="425" t="s">
        <v>455</v>
      </c>
      <c r="D36" s="425" t="s">
        <v>457</v>
      </c>
      <c r="E36" s="425" t="s">
        <v>441</v>
      </c>
      <c r="F36" s="425" t="s">
        <v>442</v>
      </c>
      <c r="G36" s="425" t="s">
        <v>9</v>
      </c>
      <c r="H36" s="425" t="s">
        <v>457</v>
      </c>
      <c r="I36" s="425" t="s">
        <v>455</v>
      </c>
      <c r="J36" s="425" t="s">
        <v>444</v>
      </c>
      <c r="K36" s="425" t="s">
        <v>445</v>
      </c>
      <c r="L36" s="428">
        <v>102674656.91</v>
      </c>
      <c r="M36" s="428">
        <v>88924500</v>
      </c>
      <c r="N36" s="428">
        <v>88924500</v>
      </c>
      <c r="O36" s="421"/>
    </row>
    <row r="37" spans="1:15" ht="33.75">
      <c r="A37" s="426" t="s">
        <v>464</v>
      </c>
      <c r="B37" s="427" t="s">
        <v>463</v>
      </c>
      <c r="C37" s="425" t="s">
        <v>455</v>
      </c>
      <c r="D37" s="425" t="s">
        <v>457</v>
      </c>
      <c r="E37" s="425" t="s">
        <v>465</v>
      </c>
      <c r="F37" s="425" t="s">
        <v>466</v>
      </c>
      <c r="G37" s="425" t="s">
        <v>9</v>
      </c>
      <c r="H37" s="425" t="s">
        <v>457</v>
      </c>
      <c r="I37" s="425" t="s">
        <v>455</v>
      </c>
      <c r="J37" s="425" t="s">
        <v>444</v>
      </c>
      <c r="K37" s="425" t="s">
        <v>445</v>
      </c>
      <c r="L37" s="428">
        <v>36917175.91</v>
      </c>
      <c r="M37" s="428">
        <v>31891500</v>
      </c>
      <c r="N37" s="428">
        <v>31891500</v>
      </c>
      <c r="O37" s="421"/>
    </row>
    <row r="38" spans="1:15" ht="33.75">
      <c r="A38" s="426" t="s">
        <v>464</v>
      </c>
      <c r="B38" s="427" t="s">
        <v>463</v>
      </c>
      <c r="C38" s="425" t="s">
        <v>455</v>
      </c>
      <c r="D38" s="425" t="s">
        <v>457</v>
      </c>
      <c r="E38" s="425" t="s">
        <v>467</v>
      </c>
      <c r="F38" s="425" t="s">
        <v>468</v>
      </c>
      <c r="G38" s="425" t="s">
        <v>9</v>
      </c>
      <c r="H38" s="425" t="s">
        <v>457</v>
      </c>
      <c r="I38" s="425" t="s">
        <v>455</v>
      </c>
      <c r="J38" s="425" t="s">
        <v>444</v>
      </c>
      <c r="K38" s="425" t="s">
        <v>445</v>
      </c>
      <c r="L38" s="428">
        <v>42466081</v>
      </c>
      <c r="M38" s="428">
        <v>35214600</v>
      </c>
      <c r="N38" s="428">
        <v>35214600</v>
      </c>
      <c r="O38" s="421"/>
    </row>
    <row r="39" spans="1:15" ht="33.75">
      <c r="A39" s="426" t="s">
        <v>464</v>
      </c>
      <c r="B39" s="427" t="s">
        <v>463</v>
      </c>
      <c r="C39" s="425" t="s">
        <v>455</v>
      </c>
      <c r="D39" s="425" t="s">
        <v>457</v>
      </c>
      <c r="E39" s="425" t="s">
        <v>469</v>
      </c>
      <c r="F39" s="425" t="s">
        <v>468</v>
      </c>
      <c r="G39" s="425" t="s">
        <v>9</v>
      </c>
      <c r="H39" s="425" t="s">
        <v>457</v>
      </c>
      <c r="I39" s="425" t="s">
        <v>455</v>
      </c>
      <c r="J39" s="425" t="s">
        <v>444</v>
      </c>
      <c r="K39" s="425" t="s">
        <v>445</v>
      </c>
      <c r="L39" s="428">
        <v>23291400</v>
      </c>
      <c r="M39" s="428">
        <v>21818400</v>
      </c>
      <c r="N39" s="428">
        <v>21818400</v>
      </c>
      <c r="O39" s="421"/>
    </row>
    <row r="40" spans="1:15" ht="33.75">
      <c r="A40" s="426" t="s">
        <v>470</v>
      </c>
      <c r="B40" s="427" t="s">
        <v>471</v>
      </c>
      <c r="C40" s="425" t="s">
        <v>472</v>
      </c>
      <c r="D40" s="425" t="s">
        <v>440</v>
      </c>
      <c r="E40" s="425" t="s">
        <v>441</v>
      </c>
      <c r="F40" s="425" t="s">
        <v>442</v>
      </c>
      <c r="G40" s="425" t="s">
        <v>443</v>
      </c>
      <c r="H40" s="425" t="s">
        <v>440</v>
      </c>
      <c r="I40" s="425" t="s">
        <v>472</v>
      </c>
      <c r="J40" s="425" t="s">
        <v>444</v>
      </c>
      <c r="K40" s="425" t="s">
        <v>445</v>
      </c>
      <c r="L40" s="428">
        <v>5903490</v>
      </c>
      <c r="M40" s="428">
        <v>2300000</v>
      </c>
      <c r="N40" s="428">
        <v>2300000</v>
      </c>
      <c r="O40" s="421"/>
    </row>
    <row r="41" spans="1:15" ht="33.75">
      <c r="A41" s="426" t="s">
        <v>473</v>
      </c>
      <c r="B41" s="427" t="s">
        <v>474</v>
      </c>
      <c r="C41" s="425" t="s">
        <v>472</v>
      </c>
      <c r="D41" s="425" t="s">
        <v>475</v>
      </c>
      <c r="E41" s="425" t="s">
        <v>441</v>
      </c>
      <c r="F41" s="425" t="s">
        <v>442</v>
      </c>
      <c r="G41" s="425" t="s">
        <v>10</v>
      </c>
      <c r="H41" s="425" t="s">
        <v>475</v>
      </c>
      <c r="I41" s="425" t="s">
        <v>472</v>
      </c>
      <c r="J41" s="425" t="s">
        <v>444</v>
      </c>
      <c r="K41" s="425" t="s">
        <v>445</v>
      </c>
      <c r="L41" s="428">
        <v>5903490</v>
      </c>
      <c r="M41" s="428">
        <v>2300000</v>
      </c>
      <c r="N41" s="428">
        <v>2300000</v>
      </c>
      <c r="O41" s="421"/>
    </row>
    <row r="42" spans="1:15" ht="22.5">
      <c r="A42" s="426" t="s">
        <v>476</v>
      </c>
      <c r="B42" s="427" t="s">
        <v>474</v>
      </c>
      <c r="C42" s="425" t="s">
        <v>472</v>
      </c>
      <c r="D42" s="425" t="s">
        <v>477</v>
      </c>
      <c r="E42" s="425" t="s">
        <v>478</v>
      </c>
      <c r="F42" s="425" t="s">
        <v>442</v>
      </c>
      <c r="G42" s="425" t="s">
        <v>10</v>
      </c>
      <c r="H42" s="425" t="s">
        <v>477</v>
      </c>
      <c r="I42" s="425" t="s">
        <v>472</v>
      </c>
      <c r="J42" s="425" t="s">
        <v>444</v>
      </c>
      <c r="K42" s="425" t="s">
        <v>445</v>
      </c>
      <c r="L42" s="428">
        <v>3603490</v>
      </c>
      <c r="M42" s="428"/>
      <c r="N42" s="428"/>
      <c r="O42" s="421"/>
    </row>
    <row r="43" spans="1:15" ht="22.5">
      <c r="A43" s="426" t="s">
        <v>476</v>
      </c>
      <c r="B43" s="427" t="s">
        <v>474</v>
      </c>
      <c r="C43" s="425" t="s">
        <v>472</v>
      </c>
      <c r="D43" s="425" t="s">
        <v>475</v>
      </c>
      <c r="E43" s="425" t="s">
        <v>479</v>
      </c>
      <c r="F43" s="425" t="s">
        <v>442</v>
      </c>
      <c r="G43" s="425" t="s">
        <v>10</v>
      </c>
      <c r="H43" s="425" t="s">
        <v>475</v>
      </c>
      <c r="I43" s="425" t="s">
        <v>472</v>
      </c>
      <c r="J43" s="425" t="s">
        <v>444</v>
      </c>
      <c r="K43" s="425" t="s">
        <v>445</v>
      </c>
      <c r="L43" s="428">
        <v>2040000</v>
      </c>
      <c r="M43" s="428">
        <v>2040000</v>
      </c>
      <c r="N43" s="428">
        <v>2040000</v>
      </c>
      <c r="O43" s="421"/>
    </row>
    <row r="44" spans="1:15" ht="22.5">
      <c r="A44" s="426" t="s">
        <v>476</v>
      </c>
      <c r="B44" s="427" t="s">
        <v>474</v>
      </c>
      <c r="C44" s="425" t="s">
        <v>472</v>
      </c>
      <c r="D44" s="425" t="s">
        <v>475</v>
      </c>
      <c r="E44" s="425" t="s">
        <v>480</v>
      </c>
      <c r="F44" s="425" t="s">
        <v>442</v>
      </c>
      <c r="G44" s="425" t="s">
        <v>10</v>
      </c>
      <c r="H44" s="425" t="s">
        <v>475</v>
      </c>
      <c r="I44" s="425" t="s">
        <v>472</v>
      </c>
      <c r="J44" s="425" t="s">
        <v>444</v>
      </c>
      <c r="K44" s="425" t="s">
        <v>445</v>
      </c>
      <c r="L44" s="428">
        <v>260000</v>
      </c>
      <c r="M44" s="428">
        <v>260000</v>
      </c>
      <c r="N44" s="428">
        <v>260000</v>
      </c>
      <c r="O44" s="421"/>
    </row>
    <row r="45" spans="1:15" ht="33.75">
      <c r="A45" s="422" t="s">
        <v>481</v>
      </c>
      <c r="B45" s="423" t="s">
        <v>482</v>
      </c>
      <c r="C45" s="424" t="s">
        <v>440</v>
      </c>
      <c r="D45" s="425" t="s">
        <v>440</v>
      </c>
      <c r="E45" s="425" t="s">
        <v>441</v>
      </c>
      <c r="F45" s="425" t="s">
        <v>442</v>
      </c>
      <c r="G45" s="425" t="s">
        <v>443</v>
      </c>
      <c r="H45" s="425" t="s">
        <v>440</v>
      </c>
      <c r="I45" s="425" t="s">
        <v>440</v>
      </c>
      <c r="J45" s="425" t="s">
        <v>444</v>
      </c>
      <c r="K45" s="425" t="s">
        <v>445</v>
      </c>
      <c r="L45" s="420"/>
      <c r="M45" s="420"/>
      <c r="N45" s="420"/>
      <c r="O45" s="421"/>
    </row>
    <row r="46" spans="1:15" ht="33.75">
      <c r="A46" s="422" t="s">
        <v>483</v>
      </c>
      <c r="B46" s="423" t="s">
        <v>484</v>
      </c>
      <c r="C46" s="424" t="s">
        <v>440</v>
      </c>
      <c r="D46" s="425" t="s">
        <v>440</v>
      </c>
      <c r="E46" s="425" t="s">
        <v>441</v>
      </c>
      <c r="F46" s="425" t="s">
        <v>442</v>
      </c>
      <c r="G46" s="425" t="s">
        <v>443</v>
      </c>
      <c r="H46" s="425" t="s">
        <v>440</v>
      </c>
      <c r="I46" s="425" t="s">
        <v>440</v>
      </c>
      <c r="J46" s="425" t="s">
        <v>444</v>
      </c>
      <c r="K46" s="425" t="s">
        <v>445</v>
      </c>
      <c r="L46" s="420">
        <v>117384155.9</v>
      </c>
      <c r="M46" s="420">
        <v>100302639</v>
      </c>
      <c r="N46" s="420">
        <v>100302639</v>
      </c>
      <c r="O46" s="421"/>
    </row>
    <row r="47" spans="1:15" ht="33.75">
      <c r="A47" s="426" t="s">
        <v>485</v>
      </c>
      <c r="B47" s="427" t="s">
        <v>486</v>
      </c>
      <c r="C47" s="425" t="s">
        <v>440</v>
      </c>
      <c r="D47" s="425" t="s">
        <v>440</v>
      </c>
      <c r="E47" s="425" t="s">
        <v>441</v>
      </c>
      <c r="F47" s="425" t="s">
        <v>442</v>
      </c>
      <c r="G47" s="425" t="s">
        <v>443</v>
      </c>
      <c r="H47" s="425" t="s">
        <v>440</v>
      </c>
      <c r="I47" s="425" t="s">
        <v>440</v>
      </c>
      <c r="J47" s="425" t="s">
        <v>444</v>
      </c>
      <c r="K47" s="425" t="s">
        <v>445</v>
      </c>
      <c r="L47" s="428">
        <v>62491600</v>
      </c>
      <c r="M47" s="428">
        <v>57393300</v>
      </c>
      <c r="N47" s="428">
        <v>57393300</v>
      </c>
      <c r="O47" s="421"/>
    </row>
    <row r="48" spans="1:15" ht="33.75">
      <c r="A48" s="426" t="s">
        <v>487</v>
      </c>
      <c r="B48" s="427" t="s">
        <v>488</v>
      </c>
      <c r="C48" s="425" t="s">
        <v>489</v>
      </c>
      <c r="D48" s="425" t="s">
        <v>440</v>
      </c>
      <c r="E48" s="425" t="s">
        <v>441</v>
      </c>
      <c r="F48" s="425" t="s">
        <v>442</v>
      </c>
      <c r="G48" s="425" t="s">
        <v>443</v>
      </c>
      <c r="H48" s="425" t="s">
        <v>440</v>
      </c>
      <c r="I48" s="425" t="s">
        <v>440</v>
      </c>
      <c r="J48" s="425" t="s">
        <v>444</v>
      </c>
      <c r="K48" s="425" t="s">
        <v>445</v>
      </c>
      <c r="L48" s="428">
        <v>48026310.28</v>
      </c>
      <c r="M48" s="428">
        <v>44081876</v>
      </c>
      <c r="N48" s="428">
        <v>44081876</v>
      </c>
      <c r="O48" s="421"/>
    </row>
    <row r="49" spans="1:15" ht="22.5">
      <c r="A49" s="426" t="s">
        <v>490</v>
      </c>
      <c r="B49" s="427" t="s">
        <v>488</v>
      </c>
      <c r="C49" s="425" t="s">
        <v>489</v>
      </c>
      <c r="D49" s="425" t="s">
        <v>491</v>
      </c>
      <c r="E49" s="425" t="s">
        <v>465</v>
      </c>
      <c r="F49" s="425" t="s">
        <v>492</v>
      </c>
      <c r="G49" s="425" t="s">
        <v>9</v>
      </c>
      <c r="H49" s="425" t="s">
        <v>491</v>
      </c>
      <c r="I49" s="425" t="s">
        <v>440</v>
      </c>
      <c r="J49" s="425" t="s">
        <v>444</v>
      </c>
      <c r="K49" s="425" t="s">
        <v>445</v>
      </c>
      <c r="L49" s="428">
        <v>1193193.2</v>
      </c>
      <c r="M49" s="428">
        <v>586252</v>
      </c>
      <c r="N49" s="428">
        <v>586252</v>
      </c>
      <c r="O49" s="421"/>
    </row>
    <row r="50" spans="1:15" ht="22.5">
      <c r="A50" s="426" t="s">
        <v>493</v>
      </c>
      <c r="B50" s="427" t="s">
        <v>488</v>
      </c>
      <c r="C50" s="425" t="s">
        <v>489</v>
      </c>
      <c r="D50" s="425" t="s">
        <v>494</v>
      </c>
      <c r="E50" s="425" t="s">
        <v>465</v>
      </c>
      <c r="F50" s="425" t="s">
        <v>495</v>
      </c>
      <c r="G50" s="425" t="s">
        <v>9</v>
      </c>
      <c r="H50" s="425" t="s">
        <v>494</v>
      </c>
      <c r="I50" s="425" t="s">
        <v>440</v>
      </c>
      <c r="J50" s="425" t="s">
        <v>444</v>
      </c>
      <c r="K50" s="425" t="s">
        <v>445</v>
      </c>
      <c r="L50" s="428">
        <v>8000</v>
      </c>
      <c r="M50" s="428"/>
      <c r="N50" s="428"/>
      <c r="O50" s="421"/>
    </row>
    <row r="51" spans="1:15" ht="22.5">
      <c r="A51" s="426" t="s">
        <v>490</v>
      </c>
      <c r="B51" s="427" t="s">
        <v>488</v>
      </c>
      <c r="C51" s="425" t="s">
        <v>489</v>
      </c>
      <c r="D51" s="425" t="s">
        <v>491</v>
      </c>
      <c r="E51" s="425" t="s">
        <v>467</v>
      </c>
      <c r="F51" s="425" t="s">
        <v>496</v>
      </c>
      <c r="G51" s="425" t="s">
        <v>9</v>
      </c>
      <c r="H51" s="425" t="s">
        <v>491</v>
      </c>
      <c r="I51" s="425" t="s">
        <v>440</v>
      </c>
      <c r="J51" s="425" t="s">
        <v>444</v>
      </c>
      <c r="K51" s="425" t="s">
        <v>445</v>
      </c>
      <c r="L51" s="428">
        <v>28856176.68</v>
      </c>
      <c r="M51" s="428">
        <v>26738020</v>
      </c>
      <c r="N51" s="428">
        <v>26738020</v>
      </c>
      <c r="O51" s="421"/>
    </row>
    <row r="52" spans="1:15" ht="22.5">
      <c r="A52" s="426" t="s">
        <v>490</v>
      </c>
      <c r="B52" s="427" t="s">
        <v>488</v>
      </c>
      <c r="C52" s="425" t="s">
        <v>489</v>
      </c>
      <c r="D52" s="425" t="s">
        <v>491</v>
      </c>
      <c r="E52" s="425" t="s">
        <v>469</v>
      </c>
      <c r="F52" s="425" t="s">
        <v>496</v>
      </c>
      <c r="G52" s="425" t="s">
        <v>9</v>
      </c>
      <c r="H52" s="425" t="s">
        <v>491</v>
      </c>
      <c r="I52" s="425" t="s">
        <v>440</v>
      </c>
      <c r="J52" s="425" t="s">
        <v>444</v>
      </c>
      <c r="K52" s="425" t="s">
        <v>445</v>
      </c>
      <c r="L52" s="428">
        <v>17828940.4</v>
      </c>
      <c r="M52" s="428">
        <v>16757604</v>
      </c>
      <c r="N52" s="428">
        <v>16757604</v>
      </c>
      <c r="O52" s="421"/>
    </row>
    <row r="53" spans="1:15" ht="22.5">
      <c r="A53" s="426" t="s">
        <v>493</v>
      </c>
      <c r="B53" s="427" t="s">
        <v>488</v>
      </c>
      <c r="C53" s="425" t="s">
        <v>489</v>
      </c>
      <c r="D53" s="425" t="s">
        <v>494</v>
      </c>
      <c r="E53" s="425" t="s">
        <v>467</v>
      </c>
      <c r="F53" s="425" t="s">
        <v>497</v>
      </c>
      <c r="G53" s="425" t="s">
        <v>9</v>
      </c>
      <c r="H53" s="425" t="s">
        <v>494</v>
      </c>
      <c r="I53" s="425" t="s">
        <v>440</v>
      </c>
      <c r="J53" s="425" t="s">
        <v>444</v>
      </c>
      <c r="K53" s="425" t="s">
        <v>445</v>
      </c>
      <c r="L53" s="428">
        <v>80000</v>
      </c>
      <c r="M53" s="428"/>
      <c r="N53" s="428"/>
      <c r="O53" s="421"/>
    </row>
    <row r="54" spans="1:15" ht="22.5">
      <c r="A54" s="426" t="s">
        <v>493</v>
      </c>
      <c r="B54" s="427" t="s">
        <v>488</v>
      </c>
      <c r="C54" s="425" t="s">
        <v>489</v>
      </c>
      <c r="D54" s="425" t="s">
        <v>494</v>
      </c>
      <c r="E54" s="425" t="s">
        <v>469</v>
      </c>
      <c r="F54" s="425" t="s">
        <v>497</v>
      </c>
      <c r="G54" s="425" t="s">
        <v>9</v>
      </c>
      <c r="H54" s="425" t="s">
        <v>494</v>
      </c>
      <c r="I54" s="425" t="s">
        <v>440</v>
      </c>
      <c r="J54" s="425" t="s">
        <v>444</v>
      </c>
      <c r="K54" s="425" t="s">
        <v>445</v>
      </c>
      <c r="L54" s="428">
        <v>60000</v>
      </c>
      <c r="M54" s="428"/>
      <c r="N54" s="428"/>
      <c r="O54" s="421"/>
    </row>
    <row r="55" spans="1:15" ht="33.75">
      <c r="A55" s="426" t="s">
        <v>498</v>
      </c>
      <c r="B55" s="427" t="s">
        <v>499</v>
      </c>
      <c r="C55" s="425" t="s">
        <v>500</v>
      </c>
      <c r="D55" s="425" t="s">
        <v>440</v>
      </c>
      <c r="E55" s="425" t="s">
        <v>441</v>
      </c>
      <c r="F55" s="425" t="s">
        <v>442</v>
      </c>
      <c r="G55" s="425" t="s">
        <v>443</v>
      </c>
      <c r="H55" s="425" t="s">
        <v>440</v>
      </c>
      <c r="I55" s="425" t="s">
        <v>440</v>
      </c>
      <c r="J55" s="425" t="s">
        <v>444</v>
      </c>
      <c r="K55" s="425" t="s">
        <v>445</v>
      </c>
      <c r="L55" s="428">
        <v>14465289.72</v>
      </c>
      <c r="M55" s="428">
        <v>13311424</v>
      </c>
      <c r="N55" s="428">
        <v>13311424</v>
      </c>
      <c r="O55" s="421"/>
    </row>
    <row r="56" spans="1:15" ht="22.5">
      <c r="A56" s="426" t="s">
        <v>501</v>
      </c>
      <c r="B56" s="427" t="s">
        <v>502</v>
      </c>
      <c r="C56" s="425" t="s">
        <v>500</v>
      </c>
      <c r="D56" s="425" t="s">
        <v>503</v>
      </c>
      <c r="E56" s="425" t="s">
        <v>465</v>
      </c>
      <c r="F56" s="425" t="s">
        <v>504</v>
      </c>
      <c r="G56" s="425" t="s">
        <v>9</v>
      </c>
      <c r="H56" s="425" t="s">
        <v>503</v>
      </c>
      <c r="I56" s="425" t="s">
        <v>440</v>
      </c>
      <c r="J56" s="425" t="s">
        <v>444</v>
      </c>
      <c r="K56" s="425" t="s">
        <v>445</v>
      </c>
      <c r="L56" s="428">
        <v>325406.8</v>
      </c>
      <c r="M56" s="428">
        <v>177048</v>
      </c>
      <c r="N56" s="428">
        <v>177048</v>
      </c>
      <c r="O56" s="421"/>
    </row>
    <row r="57" spans="1:15" ht="22.5">
      <c r="A57" s="426" t="s">
        <v>501</v>
      </c>
      <c r="B57" s="427" t="s">
        <v>502</v>
      </c>
      <c r="C57" s="425" t="s">
        <v>500</v>
      </c>
      <c r="D57" s="425" t="s">
        <v>503</v>
      </c>
      <c r="E57" s="425" t="s">
        <v>467</v>
      </c>
      <c r="F57" s="425" t="s">
        <v>505</v>
      </c>
      <c r="G57" s="425" t="s">
        <v>9</v>
      </c>
      <c r="H57" s="425" t="s">
        <v>503</v>
      </c>
      <c r="I57" s="425" t="s">
        <v>440</v>
      </c>
      <c r="J57" s="425" t="s">
        <v>444</v>
      </c>
      <c r="K57" s="425" t="s">
        <v>445</v>
      </c>
      <c r="L57" s="428">
        <v>8737423.32</v>
      </c>
      <c r="M57" s="428">
        <v>8073580</v>
      </c>
      <c r="N57" s="428">
        <v>8073580</v>
      </c>
      <c r="O57" s="421"/>
    </row>
    <row r="58" spans="1:15" ht="22.5">
      <c r="A58" s="426" t="s">
        <v>501</v>
      </c>
      <c r="B58" s="427" t="s">
        <v>502</v>
      </c>
      <c r="C58" s="425" t="s">
        <v>500</v>
      </c>
      <c r="D58" s="425" t="s">
        <v>503</v>
      </c>
      <c r="E58" s="425" t="s">
        <v>469</v>
      </c>
      <c r="F58" s="425" t="s">
        <v>505</v>
      </c>
      <c r="G58" s="425" t="s">
        <v>9</v>
      </c>
      <c r="H58" s="425" t="s">
        <v>503</v>
      </c>
      <c r="I58" s="425" t="s">
        <v>440</v>
      </c>
      <c r="J58" s="425" t="s">
        <v>444</v>
      </c>
      <c r="K58" s="425" t="s">
        <v>445</v>
      </c>
      <c r="L58" s="428">
        <v>5402459.6</v>
      </c>
      <c r="M58" s="428">
        <v>5060796</v>
      </c>
      <c r="N58" s="428">
        <v>5060796</v>
      </c>
      <c r="O58" s="421"/>
    </row>
    <row r="59" spans="1:15" ht="33.75">
      <c r="A59" s="426" t="s">
        <v>506</v>
      </c>
      <c r="B59" s="427" t="s">
        <v>507</v>
      </c>
      <c r="C59" s="425" t="s">
        <v>508</v>
      </c>
      <c r="D59" s="425" t="s">
        <v>440</v>
      </c>
      <c r="E59" s="425" t="s">
        <v>441</v>
      </c>
      <c r="F59" s="425" t="s">
        <v>442</v>
      </c>
      <c r="G59" s="425" t="s">
        <v>443</v>
      </c>
      <c r="H59" s="425" t="s">
        <v>440</v>
      </c>
      <c r="I59" s="425" t="s">
        <v>440</v>
      </c>
      <c r="J59" s="425" t="s">
        <v>444</v>
      </c>
      <c r="K59" s="425" t="s">
        <v>445</v>
      </c>
      <c r="L59" s="428">
        <v>2978632.92</v>
      </c>
      <c r="M59" s="428">
        <v>3817300</v>
      </c>
      <c r="N59" s="428">
        <v>3817300</v>
      </c>
      <c r="O59" s="421"/>
    </row>
    <row r="60" spans="1:15" ht="33.75">
      <c r="A60" s="426" t="s">
        <v>509</v>
      </c>
      <c r="B60" s="427" t="s">
        <v>510</v>
      </c>
      <c r="C60" s="425" t="s">
        <v>511</v>
      </c>
      <c r="D60" s="425" t="s">
        <v>440</v>
      </c>
      <c r="E60" s="425" t="s">
        <v>441</v>
      </c>
      <c r="F60" s="425" t="s">
        <v>442</v>
      </c>
      <c r="G60" s="425" t="s">
        <v>443</v>
      </c>
      <c r="H60" s="425" t="s">
        <v>440</v>
      </c>
      <c r="I60" s="425" t="s">
        <v>440</v>
      </c>
      <c r="J60" s="425" t="s">
        <v>444</v>
      </c>
      <c r="K60" s="425" t="s">
        <v>445</v>
      </c>
      <c r="L60" s="428">
        <v>2928664</v>
      </c>
      <c r="M60" s="428">
        <v>3817300</v>
      </c>
      <c r="N60" s="428">
        <v>3817300</v>
      </c>
      <c r="O60" s="421"/>
    </row>
    <row r="61" spans="1:15" ht="22.5">
      <c r="A61" s="426" t="s">
        <v>512</v>
      </c>
      <c r="B61" s="427" t="s">
        <v>510</v>
      </c>
      <c r="C61" s="425" t="s">
        <v>511</v>
      </c>
      <c r="D61" s="425" t="s">
        <v>513</v>
      </c>
      <c r="E61" s="425" t="s">
        <v>465</v>
      </c>
      <c r="F61" s="425" t="s">
        <v>514</v>
      </c>
      <c r="G61" s="425" t="s">
        <v>9</v>
      </c>
      <c r="H61" s="425" t="s">
        <v>513</v>
      </c>
      <c r="I61" s="425" t="s">
        <v>440</v>
      </c>
      <c r="J61" s="425" t="s">
        <v>444</v>
      </c>
      <c r="K61" s="425" t="s">
        <v>445</v>
      </c>
      <c r="L61" s="428">
        <v>2928664</v>
      </c>
      <c r="M61" s="428">
        <v>3817300</v>
      </c>
      <c r="N61" s="428">
        <v>3817300</v>
      </c>
      <c r="O61" s="421"/>
    </row>
    <row r="62" spans="1:15" ht="33.75">
      <c r="A62" s="426" t="s">
        <v>515</v>
      </c>
      <c r="B62" s="427" t="s">
        <v>516</v>
      </c>
      <c r="C62" s="425" t="s">
        <v>517</v>
      </c>
      <c r="D62" s="425" t="s">
        <v>440</v>
      </c>
      <c r="E62" s="425" t="s">
        <v>441</v>
      </c>
      <c r="F62" s="425" t="s">
        <v>442</v>
      </c>
      <c r="G62" s="425" t="s">
        <v>443</v>
      </c>
      <c r="H62" s="425" t="s">
        <v>440</v>
      </c>
      <c r="I62" s="425" t="s">
        <v>440</v>
      </c>
      <c r="J62" s="425" t="s">
        <v>444</v>
      </c>
      <c r="K62" s="425" t="s">
        <v>445</v>
      </c>
      <c r="L62" s="428">
        <v>49968.92</v>
      </c>
      <c r="M62" s="428"/>
      <c r="N62" s="428"/>
      <c r="O62" s="421"/>
    </row>
    <row r="63" spans="1:15" ht="33.75">
      <c r="A63" s="426" t="s">
        <v>518</v>
      </c>
      <c r="B63" s="427" t="s">
        <v>516</v>
      </c>
      <c r="C63" s="425" t="s">
        <v>517</v>
      </c>
      <c r="D63" s="425" t="s">
        <v>519</v>
      </c>
      <c r="E63" s="425" t="s">
        <v>441</v>
      </c>
      <c r="F63" s="425" t="s">
        <v>520</v>
      </c>
      <c r="G63" s="425" t="s">
        <v>7</v>
      </c>
      <c r="H63" s="425" t="s">
        <v>519</v>
      </c>
      <c r="I63" s="425" t="s">
        <v>440</v>
      </c>
      <c r="J63" s="425" t="s">
        <v>444</v>
      </c>
      <c r="K63" s="425" t="s">
        <v>445</v>
      </c>
      <c r="L63" s="428">
        <v>8000</v>
      </c>
      <c r="M63" s="428"/>
      <c r="N63" s="428"/>
      <c r="O63" s="421"/>
    </row>
    <row r="64" spans="1:15" ht="33.75">
      <c r="A64" s="426" t="s">
        <v>521</v>
      </c>
      <c r="B64" s="427" t="s">
        <v>516</v>
      </c>
      <c r="C64" s="425" t="s">
        <v>517</v>
      </c>
      <c r="D64" s="425" t="s">
        <v>522</v>
      </c>
      <c r="E64" s="425" t="s">
        <v>441</v>
      </c>
      <c r="F64" s="425" t="s">
        <v>523</v>
      </c>
      <c r="G64" s="425" t="s">
        <v>7</v>
      </c>
      <c r="H64" s="425" t="s">
        <v>522</v>
      </c>
      <c r="I64" s="425" t="s">
        <v>440</v>
      </c>
      <c r="J64" s="425" t="s">
        <v>444</v>
      </c>
      <c r="K64" s="425" t="s">
        <v>445</v>
      </c>
      <c r="L64" s="428">
        <v>11968.92</v>
      </c>
      <c r="M64" s="428"/>
      <c r="N64" s="428"/>
      <c r="O64" s="421"/>
    </row>
    <row r="65" spans="1:15" ht="33.75">
      <c r="A65" s="426" t="s">
        <v>524</v>
      </c>
      <c r="B65" s="427" t="s">
        <v>516</v>
      </c>
      <c r="C65" s="425" t="s">
        <v>517</v>
      </c>
      <c r="D65" s="425" t="s">
        <v>525</v>
      </c>
      <c r="E65" s="425" t="s">
        <v>441</v>
      </c>
      <c r="F65" s="425" t="s">
        <v>526</v>
      </c>
      <c r="G65" s="425" t="s">
        <v>7</v>
      </c>
      <c r="H65" s="425" t="s">
        <v>525</v>
      </c>
      <c r="I65" s="425" t="s">
        <v>440</v>
      </c>
      <c r="J65" s="425" t="s">
        <v>444</v>
      </c>
      <c r="K65" s="425" t="s">
        <v>445</v>
      </c>
      <c r="L65" s="428">
        <v>30000</v>
      </c>
      <c r="M65" s="428"/>
      <c r="N65" s="428"/>
      <c r="O65" s="421"/>
    </row>
    <row r="66" spans="1:15" ht="33.75">
      <c r="A66" s="426" t="s">
        <v>527</v>
      </c>
      <c r="B66" s="427" t="s">
        <v>528</v>
      </c>
      <c r="C66" s="425" t="s">
        <v>440</v>
      </c>
      <c r="D66" s="425" t="s">
        <v>440</v>
      </c>
      <c r="E66" s="425" t="s">
        <v>441</v>
      </c>
      <c r="F66" s="425" t="s">
        <v>442</v>
      </c>
      <c r="G66" s="425" t="s">
        <v>443</v>
      </c>
      <c r="H66" s="425" t="s">
        <v>440</v>
      </c>
      <c r="I66" s="425" t="s">
        <v>440</v>
      </c>
      <c r="J66" s="425" t="s">
        <v>444</v>
      </c>
      <c r="K66" s="425" t="s">
        <v>445</v>
      </c>
      <c r="L66" s="428">
        <v>51913922.98</v>
      </c>
      <c r="M66" s="428">
        <v>39092039</v>
      </c>
      <c r="N66" s="428">
        <v>39092039</v>
      </c>
      <c r="O66" s="421"/>
    </row>
    <row r="67" spans="1:15" ht="33.75">
      <c r="A67" s="426" t="s">
        <v>529</v>
      </c>
      <c r="B67" s="427" t="s">
        <v>530</v>
      </c>
      <c r="C67" s="425" t="s">
        <v>531</v>
      </c>
      <c r="D67" s="425" t="s">
        <v>440</v>
      </c>
      <c r="E67" s="425" t="s">
        <v>441</v>
      </c>
      <c r="F67" s="425" t="s">
        <v>442</v>
      </c>
      <c r="G67" s="425" t="s">
        <v>443</v>
      </c>
      <c r="H67" s="425" t="s">
        <v>440</v>
      </c>
      <c r="I67" s="425" t="s">
        <v>440</v>
      </c>
      <c r="J67" s="425" t="s">
        <v>444</v>
      </c>
      <c r="K67" s="425" t="s">
        <v>445</v>
      </c>
      <c r="L67" s="428">
        <v>46277840.95</v>
      </c>
      <c r="M67" s="428">
        <v>33042039</v>
      </c>
      <c r="N67" s="428">
        <v>33042039</v>
      </c>
      <c r="O67" s="421"/>
    </row>
    <row r="68" spans="1:15" ht="22.5">
      <c r="A68" s="426" t="s">
        <v>532</v>
      </c>
      <c r="B68" s="427" t="s">
        <v>530</v>
      </c>
      <c r="C68" s="425" t="s">
        <v>531</v>
      </c>
      <c r="D68" s="425" t="s">
        <v>533</v>
      </c>
      <c r="E68" s="425" t="s">
        <v>479</v>
      </c>
      <c r="F68" s="425" t="s">
        <v>442</v>
      </c>
      <c r="G68" s="425" t="s">
        <v>10</v>
      </c>
      <c r="H68" s="425" t="s">
        <v>533</v>
      </c>
      <c r="I68" s="425" t="s">
        <v>440</v>
      </c>
      <c r="J68" s="425" t="s">
        <v>444</v>
      </c>
      <c r="K68" s="425" t="s">
        <v>445</v>
      </c>
      <c r="L68" s="428">
        <v>2040000</v>
      </c>
      <c r="M68" s="428">
        <v>2040000</v>
      </c>
      <c r="N68" s="428">
        <v>2040000</v>
      </c>
      <c r="O68" s="421"/>
    </row>
    <row r="69" spans="1:15" ht="22.5">
      <c r="A69" s="426" t="s">
        <v>532</v>
      </c>
      <c r="B69" s="427" t="s">
        <v>530</v>
      </c>
      <c r="C69" s="425" t="s">
        <v>531</v>
      </c>
      <c r="D69" s="425" t="s">
        <v>533</v>
      </c>
      <c r="E69" s="425" t="s">
        <v>480</v>
      </c>
      <c r="F69" s="425" t="s">
        <v>442</v>
      </c>
      <c r="G69" s="425" t="s">
        <v>10</v>
      </c>
      <c r="H69" s="425" t="s">
        <v>533</v>
      </c>
      <c r="I69" s="425" t="s">
        <v>440</v>
      </c>
      <c r="J69" s="425" t="s">
        <v>444</v>
      </c>
      <c r="K69" s="425" t="s">
        <v>445</v>
      </c>
      <c r="L69" s="428">
        <v>260000</v>
      </c>
      <c r="M69" s="428">
        <v>260000</v>
      </c>
      <c r="N69" s="428">
        <v>260000</v>
      </c>
      <c r="O69" s="421"/>
    </row>
    <row r="70" spans="1:15" ht="22.5">
      <c r="A70" s="426" t="s">
        <v>534</v>
      </c>
      <c r="B70" s="427" t="s">
        <v>530</v>
      </c>
      <c r="C70" s="425" t="s">
        <v>531</v>
      </c>
      <c r="D70" s="425" t="s">
        <v>535</v>
      </c>
      <c r="E70" s="425" t="s">
        <v>478</v>
      </c>
      <c r="F70" s="425" t="s">
        <v>442</v>
      </c>
      <c r="G70" s="425" t="s">
        <v>10</v>
      </c>
      <c r="H70" s="425" t="s">
        <v>535</v>
      </c>
      <c r="I70" s="425" t="s">
        <v>440</v>
      </c>
      <c r="J70" s="425" t="s">
        <v>444</v>
      </c>
      <c r="K70" s="425" t="s">
        <v>445</v>
      </c>
      <c r="L70" s="428">
        <v>3603490</v>
      </c>
      <c r="M70" s="428"/>
      <c r="N70" s="428"/>
      <c r="O70" s="421"/>
    </row>
    <row r="71" spans="1:15" ht="33.75">
      <c r="A71" s="426" t="s">
        <v>536</v>
      </c>
      <c r="B71" s="427" t="s">
        <v>530</v>
      </c>
      <c r="C71" s="425" t="s">
        <v>531</v>
      </c>
      <c r="D71" s="425" t="s">
        <v>537</v>
      </c>
      <c r="E71" s="425" t="s">
        <v>441</v>
      </c>
      <c r="F71" s="425" t="s">
        <v>538</v>
      </c>
      <c r="G71" s="425" t="s">
        <v>7</v>
      </c>
      <c r="H71" s="425" t="s">
        <v>537</v>
      </c>
      <c r="I71" s="425" t="s">
        <v>440</v>
      </c>
      <c r="J71" s="425" t="s">
        <v>444</v>
      </c>
      <c r="K71" s="425" t="s">
        <v>445</v>
      </c>
      <c r="L71" s="428">
        <v>52327.75</v>
      </c>
      <c r="M71" s="428"/>
      <c r="N71" s="428"/>
      <c r="O71" s="421"/>
    </row>
    <row r="72" spans="1:15" ht="33.75">
      <c r="A72" s="426" t="s">
        <v>532</v>
      </c>
      <c r="B72" s="427" t="s">
        <v>530</v>
      </c>
      <c r="C72" s="425" t="s">
        <v>531</v>
      </c>
      <c r="D72" s="425" t="s">
        <v>533</v>
      </c>
      <c r="E72" s="425" t="s">
        <v>441</v>
      </c>
      <c r="F72" s="425" t="s">
        <v>539</v>
      </c>
      <c r="G72" s="425" t="s">
        <v>7</v>
      </c>
      <c r="H72" s="425" t="s">
        <v>533</v>
      </c>
      <c r="I72" s="425" t="s">
        <v>440</v>
      </c>
      <c r="J72" s="425" t="s">
        <v>444</v>
      </c>
      <c r="K72" s="425" t="s">
        <v>445</v>
      </c>
      <c r="L72" s="428">
        <v>7572916.42</v>
      </c>
      <c r="M72" s="428">
        <v>9078139</v>
      </c>
      <c r="N72" s="428">
        <v>9078139</v>
      </c>
      <c r="O72" s="421"/>
    </row>
    <row r="73" spans="1:15" ht="33.75">
      <c r="A73" s="426" t="s">
        <v>540</v>
      </c>
      <c r="B73" s="427" t="s">
        <v>530</v>
      </c>
      <c r="C73" s="425" t="s">
        <v>531</v>
      </c>
      <c r="D73" s="425" t="s">
        <v>541</v>
      </c>
      <c r="E73" s="425" t="s">
        <v>441</v>
      </c>
      <c r="F73" s="425" t="s">
        <v>542</v>
      </c>
      <c r="G73" s="425" t="s">
        <v>7</v>
      </c>
      <c r="H73" s="425" t="s">
        <v>541</v>
      </c>
      <c r="I73" s="425" t="s">
        <v>440</v>
      </c>
      <c r="J73" s="425" t="s">
        <v>444</v>
      </c>
      <c r="K73" s="425" t="s">
        <v>445</v>
      </c>
      <c r="L73" s="428">
        <v>1123420</v>
      </c>
      <c r="M73" s="428"/>
      <c r="N73" s="428"/>
      <c r="O73" s="421"/>
    </row>
    <row r="74" spans="1:15" ht="22.5">
      <c r="A74" s="426" t="s">
        <v>543</v>
      </c>
      <c r="B74" s="427" t="s">
        <v>530</v>
      </c>
      <c r="C74" s="425" t="s">
        <v>531</v>
      </c>
      <c r="D74" s="425" t="s">
        <v>544</v>
      </c>
      <c r="E74" s="425" t="s">
        <v>465</v>
      </c>
      <c r="F74" s="425" t="s">
        <v>545</v>
      </c>
      <c r="G74" s="425" t="s">
        <v>9</v>
      </c>
      <c r="H74" s="425" t="s">
        <v>544</v>
      </c>
      <c r="I74" s="425" t="s">
        <v>440</v>
      </c>
      <c r="J74" s="425" t="s">
        <v>444</v>
      </c>
      <c r="K74" s="425" t="s">
        <v>445</v>
      </c>
      <c r="L74" s="428">
        <v>367820</v>
      </c>
      <c r="M74" s="428">
        <v>403200</v>
      </c>
      <c r="N74" s="428">
        <v>403200</v>
      </c>
      <c r="O74" s="421"/>
    </row>
    <row r="75" spans="1:15" ht="22.5">
      <c r="A75" s="426" t="s">
        <v>546</v>
      </c>
      <c r="B75" s="427" t="s">
        <v>530</v>
      </c>
      <c r="C75" s="425" t="s">
        <v>531</v>
      </c>
      <c r="D75" s="425" t="s">
        <v>547</v>
      </c>
      <c r="E75" s="425" t="s">
        <v>465</v>
      </c>
      <c r="F75" s="425" t="s">
        <v>548</v>
      </c>
      <c r="G75" s="425" t="s">
        <v>9</v>
      </c>
      <c r="H75" s="425" t="s">
        <v>547</v>
      </c>
      <c r="I75" s="425" t="s">
        <v>440</v>
      </c>
      <c r="J75" s="425" t="s">
        <v>444</v>
      </c>
      <c r="K75" s="425" t="s">
        <v>445</v>
      </c>
      <c r="L75" s="428">
        <v>1174416.98</v>
      </c>
      <c r="M75" s="428">
        <v>1174682.31</v>
      </c>
      <c r="N75" s="428">
        <v>1174682.31</v>
      </c>
      <c r="O75" s="421"/>
    </row>
    <row r="76" spans="1:15" ht="22.5">
      <c r="A76" s="426" t="s">
        <v>549</v>
      </c>
      <c r="B76" s="427" t="s">
        <v>530</v>
      </c>
      <c r="C76" s="425" t="s">
        <v>531</v>
      </c>
      <c r="D76" s="425" t="s">
        <v>550</v>
      </c>
      <c r="E76" s="425" t="s">
        <v>465</v>
      </c>
      <c r="F76" s="425" t="s">
        <v>551</v>
      </c>
      <c r="G76" s="425" t="s">
        <v>9</v>
      </c>
      <c r="H76" s="425" t="s">
        <v>550</v>
      </c>
      <c r="I76" s="425" t="s">
        <v>440</v>
      </c>
      <c r="J76" s="425" t="s">
        <v>444</v>
      </c>
      <c r="K76" s="425" t="s">
        <v>445</v>
      </c>
      <c r="L76" s="428">
        <v>189636.73</v>
      </c>
      <c r="M76" s="428"/>
      <c r="N76" s="428"/>
      <c r="O76" s="421"/>
    </row>
    <row r="77" spans="1:15" ht="22.5">
      <c r="A77" s="426" t="s">
        <v>536</v>
      </c>
      <c r="B77" s="427" t="s">
        <v>530</v>
      </c>
      <c r="C77" s="425" t="s">
        <v>531</v>
      </c>
      <c r="D77" s="425" t="s">
        <v>537</v>
      </c>
      <c r="E77" s="425" t="s">
        <v>465</v>
      </c>
      <c r="F77" s="425" t="s">
        <v>552</v>
      </c>
      <c r="G77" s="425" t="s">
        <v>9</v>
      </c>
      <c r="H77" s="425" t="s">
        <v>537</v>
      </c>
      <c r="I77" s="425" t="s">
        <v>440</v>
      </c>
      <c r="J77" s="425" t="s">
        <v>444</v>
      </c>
      <c r="K77" s="425" t="s">
        <v>445</v>
      </c>
      <c r="L77" s="428">
        <v>8352952.54</v>
      </c>
      <c r="M77" s="428">
        <v>5480894.29</v>
      </c>
      <c r="N77" s="428">
        <v>5480894.29</v>
      </c>
      <c r="O77" s="421"/>
    </row>
    <row r="78" spans="1:15" ht="22.5">
      <c r="A78" s="426" t="s">
        <v>532</v>
      </c>
      <c r="B78" s="427" t="s">
        <v>530</v>
      </c>
      <c r="C78" s="425" t="s">
        <v>531</v>
      </c>
      <c r="D78" s="425" t="s">
        <v>533</v>
      </c>
      <c r="E78" s="425" t="s">
        <v>465</v>
      </c>
      <c r="F78" s="425" t="s">
        <v>553</v>
      </c>
      <c r="G78" s="425" t="s">
        <v>9</v>
      </c>
      <c r="H78" s="425" t="s">
        <v>533</v>
      </c>
      <c r="I78" s="425" t="s">
        <v>440</v>
      </c>
      <c r="J78" s="425" t="s">
        <v>444</v>
      </c>
      <c r="K78" s="425" t="s">
        <v>445</v>
      </c>
      <c r="L78" s="428">
        <v>14205726.22</v>
      </c>
      <c r="M78" s="428">
        <v>14202123.4</v>
      </c>
      <c r="N78" s="428">
        <v>14202123.4</v>
      </c>
      <c r="O78" s="421"/>
    </row>
    <row r="79" spans="1:15" ht="22.5">
      <c r="A79" s="426" t="s">
        <v>554</v>
      </c>
      <c r="B79" s="427" t="s">
        <v>530</v>
      </c>
      <c r="C79" s="425" t="s">
        <v>531</v>
      </c>
      <c r="D79" s="425" t="s">
        <v>555</v>
      </c>
      <c r="E79" s="425" t="s">
        <v>465</v>
      </c>
      <c r="F79" s="425" t="s">
        <v>556</v>
      </c>
      <c r="G79" s="425" t="s">
        <v>9</v>
      </c>
      <c r="H79" s="425" t="s">
        <v>555</v>
      </c>
      <c r="I79" s="425" t="s">
        <v>440</v>
      </c>
      <c r="J79" s="425" t="s">
        <v>444</v>
      </c>
      <c r="K79" s="425" t="s">
        <v>445</v>
      </c>
      <c r="L79" s="428">
        <v>155246</v>
      </c>
      <c r="M79" s="428"/>
      <c r="N79" s="428"/>
      <c r="O79" s="421"/>
    </row>
    <row r="80" spans="1:15" ht="22.5">
      <c r="A80" s="426" t="s">
        <v>534</v>
      </c>
      <c r="B80" s="427" t="s">
        <v>530</v>
      </c>
      <c r="C80" s="425" t="s">
        <v>531</v>
      </c>
      <c r="D80" s="425" t="s">
        <v>535</v>
      </c>
      <c r="E80" s="425" t="s">
        <v>465</v>
      </c>
      <c r="F80" s="425" t="s">
        <v>557</v>
      </c>
      <c r="G80" s="425" t="s">
        <v>9</v>
      </c>
      <c r="H80" s="425" t="s">
        <v>535</v>
      </c>
      <c r="I80" s="425" t="s">
        <v>440</v>
      </c>
      <c r="J80" s="425" t="s">
        <v>444</v>
      </c>
      <c r="K80" s="425" t="s">
        <v>445</v>
      </c>
      <c r="L80" s="428">
        <v>217373.5</v>
      </c>
      <c r="M80" s="428"/>
      <c r="N80" s="428"/>
      <c r="O80" s="421"/>
    </row>
    <row r="81" spans="1:15" ht="22.5">
      <c r="A81" s="426" t="s">
        <v>558</v>
      </c>
      <c r="B81" s="427" t="s">
        <v>530</v>
      </c>
      <c r="C81" s="425" t="s">
        <v>531</v>
      </c>
      <c r="D81" s="425" t="s">
        <v>559</v>
      </c>
      <c r="E81" s="425" t="s">
        <v>465</v>
      </c>
      <c r="F81" s="425" t="s">
        <v>560</v>
      </c>
      <c r="G81" s="425" t="s">
        <v>9</v>
      </c>
      <c r="H81" s="425" t="s">
        <v>559</v>
      </c>
      <c r="I81" s="425" t="s">
        <v>440</v>
      </c>
      <c r="J81" s="425" t="s">
        <v>444</v>
      </c>
      <c r="K81" s="425" t="s">
        <v>445</v>
      </c>
      <c r="L81" s="428">
        <v>562152.99</v>
      </c>
      <c r="M81" s="428"/>
      <c r="N81" s="428"/>
      <c r="O81" s="421"/>
    </row>
    <row r="82" spans="1:15" ht="22.5">
      <c r="A82" s="426" t="s">
        <v>540</v>
      </c>
      <c r="B82" s="427" t="s">
        <v>530</v>
      </c>
      <c r="C82" s="425" t="s">
        <v>531</v>
      </c>
      <c r="D82" s="425" t="s">
        <v>541</v>
      </c>
      <c r="E82" s="425" t="s">
        <v>465</v>
      </c>
      <c r="F82" s="425" t="s">
        <v>561</v>
      </c>
      <c r="G82" s="425" t="s">
        <v>9</v>
      </c>
      <c r="H82" s="425" t="s">
        <v>541</v>
      </c>
      <c r="I82" s="425" t="s">
        <v>440</v>
      </c>
      <c r="J82" s="425" t="s">
        <v>444</v>
      </c>
      <c r="K82" s="425" t="s">
        <v>445</v>
      </c>
      <c r="L82" s="428">
        <v>1607880.82</v>
      </c>
      <c r="M82" s="428"/>
      <c r="N82" s="428"/>
      <c r="O82" s="421"/>
    </row>
    <row r="83" spans="1:15" ht="22.5">
      <c r="A83" s="426" t="s">
        <v>534</v>
      </c>
      <c r="B83" s="427" t="s">
        <v>530</v>
      </c>
      <c r="C83" s="425" t="s">
        <v>531</v>
      </c>
      <c r="D83" s="425" t="s">
        <v>535</v>
      </c>
      <c r="E83" s="425" t="s">
        <v>467</v>
      </c>
      <c r="F83" s="425" t="s">
        <v>562</v>
      </c>
      <c r="G83" s="425" t="s">
        <v>9</v>
      </c>
      <c r="H83" s="425" t="s">
        <v>535</v>
      </c>
      <c r="I83" s="425" t="s">
        <v>440</v>
      </c>
      <c r="J83" s="425" t="s">
        <v>444</v>
      </c>
      <c r="K83" s="425" t="s">
        <v>445</v>
      </c>
      <c r="L83" s="428">
        <v>1589481</v>
      </c>
      <c r="M83" s="428"/>
      <c r="N83" s="428"/>
      <c r="O83" s="421"/>
    </row>
    <row r="84" spans="1:15" ht="22.5">
      <c r="A84" s="426" t="s">
        <v>540</v>
      </c>
      <c r="B84" s="427" t="s">
        <v>530</v>
      </c>
      <c r="C84" s="425" t="s">
        <v>531</v>
      </c>
      <c r="D84" s="425" t="s">
        <v>541</v>
      </c>
      <c r="E84" s="425" t="s">
        <v>467</v>
      </c>
      <c r="F84" s="425" t="s">
        <v>563</v>
      </c>
      <c r="G84" s="425" t="s">
        <v>9</v>
      </c>
      <c r="H84" s="425" t="s">
        <v>541</v>
      </c>
      <c r="I84" s="425" t="s">
        <v>440</v>
      </c>
      <c r="J84" s="425" t="s">
        <v>444</v>
      </c>
      <c r="K84" s="425" t="s">
        <v>445</v>
      </c>
      <c r="L84" s="428">
        <v>3203000</v>
      </c>
      <c r="M84" s="428">
        <v>403000</v>
      </c>
      <c r="N84" s="428">
        <v>403000</v>
      </c>
      <c r="O84" s="421"/>
    </row>
    <row r="85" spans="1:15" ht="33.75">
      <c r="A85" s="426" t="s">
        <v>564</v>
      </c>
      <c r="B85" s="427" t="s">
        <v>565</v>
      </c>
      <c r="C85" s="425" t="s">
        <v>566</v>
      </c>
      <c r="D85" s="425" t="s">
        <v>440</v>
      </c>
      <c r="E85" s="425" t="s">
        <v>441</v>
      </c>
      <c r="F85" s="425" t="s">
        <v>442</v>
      </c>
      <c r="G85" s="425" t="s">
        <v>443</v>
      </c>
      <c r="H85" s="425" t="s">
        <v>440</v>
      </c>
      <c r="I85" s="425" t="s">
        <v>440</v>
      </c>
      <c r="J85" s="425" t="s">
        <v>444</v>
      </c>
      <c r="K85" s="425" t="s">
        <v>445</v>
      </c>
      <c r="L85" s="428">
        <v>5636082.03</v>
      </c>
      <c r="M85" s="428">
        <v>6050000</v>
      </c>
      <c r="N85" s="428">
        <v>6050000</v>
      </c>
      <c r="O85" s="421"/>
    </row>
    <row r="86" spans="1:15" ht="33.75">
      <c r="A86" s="426" t="s">
        <v>546</v>
      </c>
      <c r="B86" s="427" t="s">
        <v>565</v>
      </c>
      <c r="C86" s="425" t="s">
        <v>566</v>
      </c>
      <c r="D86" s="425" t="s">
        <v>547</v>
      </c>
      <c r="E86" s="425" t="s">
        <v>441</v>
      </c>
      <c r="F86" s="425" t="s">
        <v>567</v>
      </c>
      <c r="G86" s="425" t="s">
        <v>7</v>
      </c>
      <c r="H86" s="425" t="s">
        <v>547</v>
      </c>
      <c r="I86" s="425" t="s">
        <v>440</v>
      </c>
      <c r="J86" s="425" t="s">
        <v>444</v>
      </c>
      <c r="K86" s="425" t="s">
        <v>445</v>
      </c>
      <c r="L86" s="428">
        <v>7375.9</v>
      </c>
      <c r="M86" s="428"/>
      <c r="N86" s="428"/>
      <c r="O86" s="421"/>
    </row>
    <row r="87" spans="1:15" ht="22.5">
      <c r="A87" s="426" t="s">
        <v>546</v>
      </c>
      <c r="B87" s="427" t="s">
        <v>565</v>
      </c>
      <c r="C87" s="425" t="s">
        <v>566</v>
      </c>
      <c r="D87" s="425" t="s">
        <v>547</v>
      </c>
      <c r="E87" s="425" t="s">
        <v>465</v>
      </c>
      <c r="F87" s="425" t="s">
        <v>548</v>
      </c>
      <c r="G87" s="425" t="s">
        <v>9</v>
      </c>
      <c r="H87" s="425" t="s">
        <v>547</v>
      </c>
      <c r="I87" s="425" t="s">
        <v>440</v>
      </c>
      <c r="J87" s="425" t="s">
        <v>444</v>
      </c>
      <c r="K87" s="425" t="s">
        <v>445</v>
      </c>
      <c r="L87" s="428">
        <v>5628706.13</v>
      </c>
      <c r="M87" s="428">
        <v>6050000</v>
      </c>
      <c r="N87" s="428">
        <v>6050000</v>
      </c>
      <c r="O87" s="421"/>
    </row>
    <row r="88" spans="1:15" ht="33.75">
      <c r="A88" s="422" t="s">
        <v>568</v>
      </c>
      <c r="B88" s="423" t="s">
        <v>569</v>
      </c>
      <c r="C88" s="424" t="s">
        <v>570</v>
      </c>
      <c r="D88" s="425" t="s">
        <v>440</v>
      </c>
      <c r="E88" s="425" t="s">
        <v>441</v>
      </c>
      <c r="F88" s="425" t="s">
        <v>442</v>
      </c>
      <c r="G88" s="425" t="s">
        <v>443</v>
      </c>
      <c r="H88" s="425" t="s">
        <v>440</v>
      </c>
      <c r="I88" s="425" t="s">
        <v>570</v>
      </c>
      <c r="J88" s="425" t="s">
        <v>444</v>
      </c>
      <c r="K88" s="425" t="s">
        <v>445</v>
      </c>
      <c r="L88" s="420"/>
      <c r="M88" s="420"/>
      <c r="N88" s="420"/>
      <c r="O88" s="421"/>
    </row>
    <row r="89" spans="1:15" ht="33.75">
      <c r="A89" s="422" t="s">
        <v>571</v>
      </c>
      <c r="B89" s="423" t="s">
        <v>572</v>
      </c>
      <c r="C89" s="424" t="s">
        <v>440</v>
      </c>
      <c r="D89" s="425" t="s">
        <v>440</v>
      </c>
      <c r="E89" s="425" t="s">
        <v>441</v>
      </c>
      <c r="F89" s="425" t="s">
        <v>442</v>
      </c>
      <c r="G89" s="425" t="s">
        <v>443</v>
      </c>
      <c r="H89" s="425" t="s">
        <v>440</v>
      </c>
      <c r="I89" s="425" t="s">
        <v>440</v>
      </c>
      <c r="J89" s="425" t="s">
        <v>444</v>
      </c>
      <c r="K89" s="425" t="s">
        <v>445</v>
      </c>
      <c r="L89" s="420"/>
      <c r="M89" s="420"/>
      <c r="N89" s="420"/>
      <c r="O89" s="421"/>
    </row>
  </sheetData>
  <sheetProtection/>
  <mergeCells count="32">
    <mergeCell ref="A4:C4"/>
    <mergeCell ref="A5:C5"/>
    <mergeCell ref="A6:C6"/>
    <mergeCell ref="A7:C7"/>
    <mergeCell ref="A8:C8"/>
    <mergeCell ref="I24:I26"/>
    <mergeCell ref="J24:J26"/>
    <mergeCell ref="K24:K26"/>
    <mergeCell ref="L24:O24"/>
    <mergeCell ref="O25:O26"/>
    <mergeCell ref="M3:O3"/>
    <mergeCell ref="M5:O5"/>
    <mergeCell ref="M7:O7"/>
    <mergeCell ref="B19:L19"/>
    <mergeCell ref="A22:O22"/>
    <mergeCell ref="A24:A26"/>
    <mergeCell ref="B24:B26"/>
    <mergeCell ref="C24:C26"/>
    <mergeCell ref="D24:D26"/>
    <mergeCell ref="E24:E26"/>
    <mergeCell ref="F24:F26"/>
    <mergeCell ref="G24:G26"/>
    <mergeCell ref="H24:H26"/>
    <mergeCell ref="N9:O9"/>
    <mergeCell ref="A11:N11"/>
    <mergeCell ref="A12:N12"/>
    <mergeCell ref="O12:O13"/>
    <mergeCell ref="B14:D14"/>
    <mergeCell ref="B16:L16"/>
    <mergeCell ref="N2:O2"/>
    <mergeCell ref="N4:O4"/>
    <mergeCell ref="N6:O6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H45"/>
  <sheetViews>
    <sheetView zoomScaleSheetLayoutView="100" zoomScalePageLayoutView="0" workbookViewId="0" topLeftCell="A41">
      <selection activeCell="CL47" sqref="CL47"/>
    </sheetView>
  </sheetViews>
  <sheetFormatPr defaultColWidth="0.875" defaultRowHeight="12.75"/>
  <cols>
    <col min="1" max="124" width="0.875" style="4" customWidth="1"/>
    <col min="125" max="125" width="2.375" style="4" customWidth="1"/>
    <col min="126" max="16384" width="0.875" style="4" customWidth="1"/>
  </cols>
  <sheetData>
    <row r="1" ht="3" customHeight="1"/>
    <row r="2" spans="1:138" ht="15">
      <c r="A2" s="336" t="s">
        <v>206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  <c r="CS2" s="337"/>
      <c r="CT2" s="337"/>
      <c r="CU2" s="337"/>
      <c r="CV2" s="337"/>
      <c r="CW2" s="337"/>
      <c r="CX2" s="337"/>
      <c r="CY2" s="337"/>
      <c r="CZ2" s="337"/>
      <c r="DA2" s="337"/>
      <c r="DB2" s="337"/>
      <c r="DC2" s="337"/>
      <c r="DD2" s="337"/>
      <c r="DE2" s="337"/>
      <c r="DF2" s="337"/>
      <c r="DG2" s="337"/>
      <c r="DH2" s="337"/>
      <c r="DI2" s="337"/>
      <c r="DJ2" s="337"/>
      <c r="DK2" s="337"/>
      <c r="DL2" s="337"/>
      <c r="DM2" s="337"/>
      <c r="DN2" s="337"/>
      <c r="DO2" s="337"/>
      <c r="DP2" s="337"/>
      <c r="DQ2" s="337"/>
      <c r="DR2" s="337"/>
      <c r="DS2" s="337"/>
      <c r="DT2" s="337"/>
      <c r="DU2" s="337"/>
      <c r="DV2" s="337"/>
      <c r="DW2" s="337"/>
      <c r="DX2" s="337"/>
      <c r="DY2" s="337"/>
      <c r="DZ2" s="337"/>
      <c r="EA2" s="337"/>
      <c r="EB2" s="337"/>
      <c r="EC2" s="337"/>
      <c r="ED2" s="337"/>
      <c r="EE2" s="337"/>
      <c r="EF2" s="337"/>
      <c r="EG2" s="337"/>
      <c r="EH2" s="337"/>
    </row>
    <row r="3" ht="10.5" customHeight="1"/>
    <row r="4" spans="1:138" s="25" customFormat="1" ht="73.5" customHeight="1">
      <c r="A4" s="326" t="s">
        <v>3</v>
      </c>
      <c r="B4" s="327"/>
      <c r="C4" s="327"/>
      <c r="D4" s="327"/>
      <c r="E4" s="327"/>
      <c r="F4" s="331"/>
      <c r="G4" s="327" t="s">
        <v>21</v>
      </c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31"/>
      <c r="Z4" s="326" t="s">
        <v>171</v>
      </c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31"/>
      <c r="AN4" s="326" t="s">
        <v>103</v>
      </c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31"/>
      <c r="BB4" s="326" t="s">
        <v>118</v>
      </c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6" t="s">
        <v>193</v>
      </c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31"/>
      <c r="CD4" s="326" t="s">
        <v>133</v>
      </c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327"/>
      <c r="CQ4" s="331"/>
      <c r="CR4" s="326" t="s">
        <v>138</v>
      </c>
      <c r="CS4" s="327"/>
      <c r="CT4" s="327"/>
      <c r="CU4" s="327"/>
      <c r="CV4" s="327"/>
      <c r="CW4" s="327"/>
      <c r="CX4" s="327"/>
      <c r="CY4" s="327"/>
      <c r="CZ4" s="327"/>
      <c r="DA4" s="327"/>
      <c r="DB4" s="327"/>
      <c r="DC4" s="327"/>
      <c r="DD4" s="327"/>
      <c r="DE4" s="327"/>
      <c r="DF4" s="327"/>
      <c r="DG4" s="327"/>
      <c r="DH4" s="327"/>
      <c r="DI4" s="333" t="s">
        <v>18</v>
      </c>
      <c r="DJ4" s="334"/>
      <c r="DK4" s="334"/>
      <c r="DL4" s="334"/>
      <c r="DM4" s="334"/>
      <c r="DN4" s="334"/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5"/>
    </row>
    <row r="5" spans="1:138" s="25" customFormat="1" ht="27" customHeight="1">
      <c r="A5" s="328"/>
      <c r="B5" s="329"/>
      <c r="C5" s="329"/>
      <c r="D5" s="329"/>
      <c r="E5" s="329"/>
      <c r="F5" s="332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32"/>
      <c r="Z5" s="328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32"/>
      <c r="AN5" s="328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32"/>
      <c r="BB5" s="328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8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32"/>
      <c r="CD5" s="328"/>
      <c r="CE5" s="329"/>
      <c r="CF5" s="329"/>
      <c r="CG5" s="329"/>
      <c r="CH5" s="329"/>
      <c r="CI5" s="329"/>
      <c r="CJ5" s="329"/>
      <c r="CK5" s="329"/>
      <c r="CL5" s="329"/>
      <c r="CM5" s="329"/>
      <c r="CN5" s="329"/>
      <c r="CO5" s="329"/>
      <c r="CP5" s="329"/>
      <c r="CQ5" s="332"/>
      <c r="CR5" s="328"/>
      <c r="CS5" s="329"/>
      <c r="CT5" s="329"/>
      <c r="CU5" s="329"/>
      <c r="CV5" s="329"/>
      <c r="CW5" s="329"/>
      <c r="CX5" s="329"/>
      <c r="CY5" s="329"/>
      <c r="CZ5" s="329"/>
      <c r="DA5" s="329"/>
      <c r="DB5" s="329"/>
      <c r="DC5" s="329"/>
      <c r="DD5" s="329"/>
      <c r="DE5" s="329"/>
      <c r="DF5" s="329"/>
      <c r="DG5" s="329"/>
      <c r="DH5" s="329"/>
      <c r="DI5" s="333" t="s">
        <v>2</v>
      </c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5"/>
      <c r="DV5" s="333" t="s">
        <v>33</v>
      </c>
      <c r="DW5" s="334"/>
      <c r="DX5" s="334"/>
      <c r="DY5" s="334"/>
      <c r="DZ5" s="334"/>
      <c r="EA5" s="334"/>
      <c r="EB5" s="334"/>
      <c r="EC5" s="334"/>
      <c r="ED5" s="334"/>
      <c r="EE5" s="334"/>
      <c r="EF5" s="334"/>
      <c r="EG5" s="334"/>
      <c r="EH5" s="335"/>
    </row>
    <row r="6" spans="1:138" s="23" customFormat="1" ht="12.75">
      <c r="A6" s="304">
        <v>1</v>
      </c>
      <c r="B6" s="305"/>
      <c r="C6" s="305"/>
      <c r="D6" s="305"/>
      <c r="E6" s="305"/>
      <c r="F6" s="306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6"/>
      <c r="Z6" s="304">
        <v>3</v>
      </c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6"/>
      <c r="AN6" s="304">
        <v>4</v>
      </c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6"/>
      <c r="BB6" s="304">
        <v>5</v>
      </c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4">
        <v>6</v>
      </c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6"/>
      <c r="CD6" s="304">
        <v>7</v>
      </c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6"/>
      <c r="CR6" s="304">
        <v>8</v>
      </c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305"/>
      <c r="DG6" s="305"/>
      <c r="DH6" s="305"/>
      <c r="DI6" s="304">
        <v>9</v>
      </c>
      <c r="DJ6" s="305"/>
      <c r="DK6" s="305"/>
      <c r="DL6" s="305"/>
      <c r="DM6" s="305"/>
      <c r="DN6" s="305"/>
      <c r="DO6" s="305"/>
      <c r="DP6" s="305"/>
      <c r="DQ6" s="305"/>
      <c r="DR6" s="305"/>
      <c r="DS6" s="305"/>
      <c r="DT6" s="305"/>
      <c r="DU6" s="306"/>
      <c r="DV6" s="304">
        <v>10</v>
      </c>
      <c r="DW6" s="305"/>
      <c r="DX6" s="305"/>
      <c r="DY6" s="305"/>
      <c r="DZ6" s="305"/>
      <c r="EA6" s="305"/>
      <c r="EB6" s="305"/>
      <c r="EC6" s="305"/>
      <c r="ED6" s="305"/>
      <c r="EE6" s="305"/>
      <c r="EF6" s="305"/>
      <c r="EG6" s="305"/>
      <c r="EH6" s="306"/>
    </row>
    <row r="7" spans="1:138" s="24" customFormat="1" ht="93" customHeight="1" hidden="1">
      <c r="A7" s="188" t="s">
        <v>6</v>
      </c>
      <c r="B7" s="279"/>
      <c r="C7" s="279"/>
      <c r="D7" s="279"/>
      <c r="E7" s="279"/>
      <c r="F7" s="280"/>
      <c r="G7" s="309" t="s">
        <v>104</v>
      </c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10"/>
      <c r="Z7" s="125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7"/>
      <c r="AN7" s="125" t="s">
        <v>1</v>
      </c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7"/>
      <c r="BB7" s="125" t="s">
        <v>1</v>
      </c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5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7"/>
      <c r="CD7" s="125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7"/>
      <c r="CR7" s="125"/>
      <c r="CS7" s="330"/>
      <c r="CT7" s="330"/>
      <c r="CU7" s="330"/>
      <c r="CV7" s="330"/>
      <c r="CW7" s="330"/>
      <c r="CX7" s="330"/>
      <c r="CY7" s="330"/>
      <c r="CZ7" s="330"/>
      <c r="DA7" s="330"/>
      <c r="DB7" s="330"/>
      <c r="DC7" s="330"/>
      <c r="DD7" s="330"/>
      <c r="DE7" s="330"/>
      <c r="DF7" s="330"/>
      <c r="DG7" s="330"/>
      <c r="DH7" s="330"/>
      <c r="DI7" s="125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7"/>
      <c r="DV7" s="125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7"/>
    </row>
    <row r="8" spans="1:138" s="24" customFormat="1" ht="12.75" hidden="1">
      <c r="A8" s="188" t="s">
        <v>22</v>
      </c>
      <c r="B8" s="279"/>
      <c r="C8" s="279"/>
      <c r="D8" s="279"/>
      <c r="E8" s="279"/>
      <c r="F8" s="280"/>
      <c r="G8" s="309" t="s">
        <v>53</v>
      </c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10"/>
      <c r="Z8" s="125" t="s">
        <v>1</v>
      </c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7"/>
      <c r="AN8" s="125" t="s">
        <v>1</v>
      </c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7"/>
      <c r="BB8" s="125" t="s">
        <v>1</v>
      </c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5" t="s">
        <v>1</v>
      </c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7"/>
      <c r="CD8" s="125" t="s">
        <v>1</v>
      </c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7"/>
      <c r="CR8" s="125" t="s">
        <v>1</v>
      </c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5" t="s">
        <v>1</v>
      </c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7"/>
      <c r="DV8" s="125" t="s">
        <v>1</v>
      </c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7"/>
    </row>
    <row r="9" spans="1:138" s="24" customFormat="1" ht="12.75" hidden="1">
      <c r="A9" s="188"/>
      <c r="B9" s="279"/>
      <c r="C9" s="279"/>
      <c r="D9" s="279"/>
      <c r="E9" s="279"/>
      <c r="F9" s="280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10"/>
      <c r="Z9" s="125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7"/>
      <c r="AN9" s="125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7"/>
      <c r="BB9" s="125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5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7"/>
      <c r="CD9" s="125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7"/>
      <c r="CR9" s="125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125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7"/>
      <c r="DV9" s="125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7"/>
    </row>
    <row r="10" spans="1:138" s="24" customFormat="1" ht="52.5" customHeight="1">
      <c r="A10" s="188" t="s">
        <v>7</v>
      </c>
      <c r="B10" s="279"/>
      <c r="C10" s="279"/>
      <c r="D10" s="279"/>
      <c r="E10" s="279"/>
      <c r="F10" s="280"/>
      <c r="G10" s="309" t="s">
        <v>106</v>
      </c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10"/>
      <c r="Z10" s="125">
        <v>226</v>
      </c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7"/>
      <c r="AN10" s="125" t="s">
        <v>1</v>
      </c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7"/>
      <c r="BB10" s="125" t="s">
        <v>1</v>
      </c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31">
        <f>BP12+BP13+BP14+BP18+BP15+BP16+BP17</f>
        <v>10522911.26</v>
      </c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7"/>
      <c r="CD10" s="131">
        <f>BP10</f>
        <v>10522911.26</v>
      </c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7"/>
      <c r="CR10" s="125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5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7"/>
      <c r="DV10" s="125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7"/>
    </row>
    <row r="11" spans="1:138" s="24" customFormat="1" ht="18" customHeight="1">
      <c r="A11" s="188" t="s">
        <v>25</v>
      </c>
      <c r="B11" s="279"/>
      <c r="C11" s="279"/>
      <c r="D11" s="279"/>
      <c r="E11" s="279"/>
      <c r="F11" s="280"/>
      <c r="G11" s="309" t="s">
        <v>105</v>
      </c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10"/>
      <c r="Z11" s="125" t="s">
        <v>1</v>
      </c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7"/>
      <c r="AN11" s="125" t="s">
        <v>1</v>
      </c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7"/>
      <c r="BB11" s="125" t="s">
        <v>1</v>
      </c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5" t="s">
        <v>1</v>
      </c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7"/>
      <c r="CD11" s="125" t="s">
        <v>1</v>
      </c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7"/>
      <c r="CR11" s="125" t="s">
        <v>1</v>
      </c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5" t="s">
        <v>1</v>
      </c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7"/>
      <c r="DV11" s="125" t="s">
        <v>1</v>
      </c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7"/>
    </row>
    <row r="12" spans="1:138" s="24" customFormat="1" ht="30" customHeight="1">
      <c r="A12" s="188" t="s">
        <v>270</v>
      </c>
      <c r="B12" s="279"/>
      <c r="C12" s="279"/>
      <c r="D12" s="279"/>
      <c r="E12" s="279"/>
      <c r="F12" s="280"/>
      <c r="G12" s="309" t="s">
        <v>227</v>
      </c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10"/>
      <c r="Z12" s="125">
        <v>226</v>
      </c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7"/>
      <c r="AN12" s="125">
        <v>1</v>
      </c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7"/>
      <c r="BB12" s="131">
        <v>688936.22</v>
      </c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31">
        <f>BB12</f>
        <v>688936.22</v>
      </c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2"/>
      <c r="CD12" s="131">
        <f aca="true" t="shared" si="0" ref="CD12:CD17">BP12</f>
        <v>688936.22</v>
      </c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2"/>
      <c r="CR12" s="131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13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2"/>
      <c r="DV12" s="13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2"/>
    </row>
    <row r="13" spans="1:138" s="24" customFormat="1" ht="13.5" customHeight="1">
      <c r="A13" s="188" t="s">
        <v>271</v>
      </c>
      <c r="B13" s="279"/>
      <c r="C13" s="279"/>
      <c r="D13" s="279"/>
      <c r="E13" s="279"/>
      <c r="F13" s="280"/>
      <c r="G13" s="309" t="s">
        <v>224</v>
      </c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10"/>
      <c r="Z13" s="125">
        <v>226</v>
      </c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7"/>
      <c r="AN13" s="125">
        <v>1</v>
      </c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7"/>
      <c r="BB13" s="131">
        <v>374038.56</v>
      </c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31">
        <f>BB13</f>
        <v>374038.56</v>
      </c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2"/>
      <c r="CD13" s="131">
        <f t="shared" si="0"/>
        <v>374038.56</v>
      </c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2"/>
      <c r="CR13" s="131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13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2"/>
      <c r="DV13" s="13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2"/>
    </row>
    <row r="14" spans="1:138" s="24" customFormat="1" ht="13.5" customHeight="1">
      <c r="A14" s="188"/>
      <c r="B14" s="279"/>
      <c r="C14" s="279"/>
      <c r="D14" s="279"/>
      <c r="E14" s="279"/>
      <c r="F14" s="280"/>
      <c r="G14" s="309" t="s">
        <v>225</v>
      </c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10"/>
      <c r="Z14" s="125">
        <v>226</v>
      </c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7"/>
      <c r="AN14" s="125">
        <v>1</v>
      </c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7"/>
      <c r="BB14" s="131">
        <v>349907.04</v>
      </c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31">
        <f>BB14</f>
        <v>349907.04</v>
      </c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2"/>
      <c r="CD14" s="131">
        <f t="shared" si="0"/>
        <v>349907.04</v>
      </c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2"/>
      <c r="CR14" s="131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13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2"/>
      <c r="DV14" s="13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2"/>
    </row>
    <row r="15" spans="1:138" s="24" customFormat="1" ht="34.5" customHeight="1">
      <c r="A15" s="188" t="s">
        <v>272</v>
      </c>
      <c r="B15" s="279"/>
      <c r="C15" s="279"/>
      <c r="D15" s="279"/>
      <c r="E15" s="279"/>
      <c r="F15" s="280"/>
      <c r="G15" s="309" t="s">
        <v>227</v>
      </c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10"/>
      <c r="Z15" s="125">
        <v>226</v>
      </c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7"/>
      <c r="AN15" s="125">
        <v>1</v>
      </c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7"/>
      <c r="BB15" s="131">
        <v>69043.2</v>
      </c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31">
        <f>BB15</f>
        <v>69043.2</v>
      </c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2"/>
      <c r="CD15" s="131">
        <f t="shared" si="0"/>
        <v>69043.2</v>
      </c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2"/>
      <c r="CR15" s="131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13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2"/>
      <c r="DV15" s="13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2"/>
    </row>
    <row r="16" spans="1:138" s="24" customFormat="1" ht="60.75" customHeight="1">
      <c r="A16" s="188" t="s">
        <v>273</v>
      </c>
      <c r="B16" s="279"/>
      <c r="C16" s="279"/>
      <c r="D16" s="279"/>
      <c r="E16" s="279"/>
      <c r="F16" s="280"/>
      <c r="G16" s="309" t="s">
        <v>228</v>
      </c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10"/>
      <c r="Z16" s="125">
        <v>226</v>
      </c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7"/>
      <c r="AN16" s="125">
        <v>1</v>
      </c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7"/>
      <c r="BB16" s="131">
        <v>7720339.2</v>
      </c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31">
        <f>BB16</f>
        <v>7720339.2</v>
      </c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2"/>
      <c r="CD16" s="131">
        <f t="shared" si="0"/>
        <v>7720339.2</v>
      </c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2"/>
      <c r="CR16" s="131"/>
      <c r="CS16" s="325"/>
      <c r="CT16" s="325"/>
      <c r="CU16" s="325"/>
      <c r="CV16" s="325"/>
      <c r="CW16" s="325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13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2"/>
      <c r="DV16" s="13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2"/>
    </row>
    <row r="17" spans="1:138" s="24" customFormat="1" ht="60.75" customHeight="1">
      <c r="A17" s="188" t="s">
        <v>274</v>
      </c>
      <c r="B17" s="279"/>
      <c r="C17" s="279"/>
      <c r="D17" s="279"/>
      <c r="E17" s="279"/>
      <c r="F17" s="280"/>
      <c r="G17" s="309" t="s">
        <v>228</v>
      </c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10"/>
      <c r="Z17" s="125">
        <v>226</v>
      </c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7"/>
      <c r="AN17" s="125">
        <v>2</v>
      </c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7"/>
      <c r="BB17" s="131">
        <v>362530.56</v>
      </c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31">
        <f>AN17*BB17</f>
        <v>725061.12</v>
      </c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2"/>
      <c r="CD17" s="131">
        <f t="shared" si="0"/>
        <v>725061.12</v>
      </c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2"/>
      <c r="CR17" s="131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13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2"/>
      <c r="DV17" s="13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2"/>
    </row>
    <row r="18" spans="1:138" s="24" customFormat="1" ht="60.75" customHeight="1">
      <c r="A18" s="188" t="s">
        <v>291</v>
      </c>
      <c r="B18" s="279"/>
      <c r="C18" s="279"/>
      <c r="D18" s="279"/>
      <c r="E18" s="279"/>
      <c r="F18" s="280"/>
      <c r="G18" s="309" t="s">
        <v>259</v>
      </c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10"/>
      <c r="Z18" s="125">
        <v>226</v>
      </c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>
        <v>2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7"/>
      <c r="BB18" s="131">
        <v>297792.96</v>
      </c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31">
        <f>AN18*BB18</f>
        <v>595585.92</v>
      </c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2"/>
      <c r="CD18" s="131">
        <f>BP18</f>
        <v>595585.92</v>
      </c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2"/>
      <c r="CR18" s="131"/>
      <c r="CS18" s="325"/>
      <c r="CT18" s="325"/>
      <c r="CU18" s="325"/>
      <c r="CV18" s="325"/>
      <c r="CW18" s="325"/>
      <c r="CX18" s="325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13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2"/>
      <c r="DV18" s="13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2"/>
    </row>
    <row r="19" spans="1:138" s="24" customFormat="1" ht="13.5" customHeight="1" hidden="1">
      <c r="A19" s="188"/>
      <c r="B19" s="279"/>
      <c r="C19" s="279"/>
      <c r="D19" s="279"/>
      <c r="E19" s="279"/>
      <c r="F19" s="280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10"/>
      <c r="Z19" s="125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7"/>
      <c r="AN19" s="125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7"/>
      <c r="BB19" s="13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3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2"/>
      <c r="CD19" s="13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2"/>
      <c r="CR19" s="131"/>
      <c r="CS19" s="325"/>
      <c r="CT19" s="325"/>
      <c r="CU19" s="325"/>
      <c r="CV19" s="325"/>
      <c r="CW19" s="325"/>
      <c r="CX19" s="325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13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2"/>
      <c r="DV19" s="13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2"/>
    </row>
    <row r="20" spans="1:138" s="24" customFormat="1" ht="66" customHeight="1">
      <c r="A20" s="188" t="s">
        <v>8</v>
      </c>
      <c r="B20" s="279"/>
      <c r="C20" s="279"/>
      <c r="D20" s="279"/>
      <c r="E20" s="279"/>
      <c r="F20" s="280"/>
      <c r="G20" s="309" t="s">
        <v>107</v>
      </c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10"/>
      <c r="Z20" s="125">
        <v>226</v>
      </c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7"/>
      <c r="AN20" s="125" t="s">
        <v>1</v>
      </c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7"/>
      <c r="BB20" s="125" t="s">
        <v>1</v>
      </c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31">
        <f>BP21</f>
        <v>223200</v>
      </c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7"/>
      <c r="CD20" s="131">
        <f>CD21</f>
        <v>223200</v>
      </c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7"/>
      <c r="CR20" s="125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125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7"/>
      <c r="DV20" s="125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7"/>
    </row>
    <row r="21" spans="1:138" s="24" customFormat="1" ht="52.5" customHeight="1">
      <c r="A21" s="188" t="s">
        <v>11</v>
      </c>
      <c r="B21" s="279"/>
      <c r="C21" s="279"/>
      <c r="D21" s="279"/>
      <c r="E21" s="279"/>
      <c r="F21" s="280"/>
      <c r="G21" s="309" t="s">
        <v>108</v>
      </c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10"/>
      <c r="Z21" s="125">
        <v>226</v>
      </c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7"/>
      <c r="AN21" s="125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7"/>
      <c r="BB21" s="131">
        <f>SUM(BB22:BO23)</f>
        <v>223200</v>
      </c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31">
        <f>SUM(BP22:CC23)</f>
        <v>223200</v>
      </c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31">
        <f>SUM(CD22:CQ23)</f>
        <v>223200</v>
      </c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5"/>
      <c r="CS21" s="330"/>
      <c r="CT21" s="330"/>
      <c r="CU21" s="330"/>
      <c r="CV21" s="330"/>
      <c r="CW21" s="330"/>
      <c r="CX21" s="330"/>
      <c r="CY21" s="330"/>
      <c r="CZ21" s="330"/>
      <c r="DA21" s="330"/>
      <c r="DB21" s="330"/>
      <c r="DC21" s="330"/>
      <c r="DD21" s="330"/>
      <c r="DE21" s="330"/>
      <c r="DF21" s="330"/>
      <c r="DG21" s="330"/>
      <c r="DH21" s="330"/>
      <c r="DI21" s="125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7"/>
      <c r="DV21" s="125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7"/>
    </row>
    <row r="22" spans="1:138" s="24" customFormat="1" ht="52.5" customHeight="1">
      <c r="A22" s="188" t="s">
        <v>12</v>
      </c>
      <c r="B22" s="279"/>
      <c r="C22" s="279"/>
      <c r="D22" s="279"/>
      <c r="E22" s="279"/>
      <c r="F22" s="280"/>
      <c r="G22" s="309" t="s">
        <v>239</v>
      </c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10"/>
      <c r="Z22" s="125">
        <v>226</v>
      </c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7"/>
      <c r="AN22" s="125">
        <v>1</v>
      </c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7"/>
      <c r="BB22" s="131">
        <v>7600</v>
      </c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31">
        <f>BB22</f>
        <v>7600</v>
      </c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2"/>
      <c r="CD22" s="131">
        <f>BP22</f>
        <v>7600</v>
      </c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2"/>
      <c r="CR22" s="131"/>
      <c r="CS22" s="325"/>
      <c r="CT22" s="325"/>
      <c r="CU22" s="325"/>
      <c r="CV22" s="325"/>
      <c r="CW22" s="325"/>
      <c r="CX22" s="325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13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2"/>
      <c r="DV22" s="13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2"/>
    </row>
    <row r="23" spans="1:138" s="24" customFormat="1" ht="52.5" customHeight="1">
      <c r="A23" s="188" t="s">
        <v>384</v>
      </c>
      <c r="B23" s="279"/>
      <c r="C23" s="279"/>
      <c r="D23" s="279"/>
      <c r="E23" s="279"/>
      <c r="F23" s="280"/>
      <c r="G23" s="309" t="s">
        <v>240</v>
      </c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10"/>
      <c r="Z23" s="125">
        <v>226</v>
      </c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7"/>
      <c r="AN23" s="125">
        <v>1</v>
      </c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7"/>
      <c r="BB23" s="131">
        <v>215600</v>
      </c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31">
        <f>BB23</f>
        <v>215600</v>
      </c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2"/>
      <c r="CD23" s="131">
        <f>BP23</f>
        <v>215600</v>
      </c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2"/>
      <c r="CR23" s="131"/>
      <c r="CS23" s="325"/>
      <c r="CT23" s="325"/>
      <c r="CU23" s="325"/>
      <c r="CV23" s="325"/>
      <c r="CW23" s="325"/>
      <c r="CX23" s="325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13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2"/>
      <c r="DV23" s="13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2"/>
    </row>
    <row r="24" spans="1:138" s="24" customFormat="1" ht="13.5" customHeight="1" hidden="1">
      <c r="A24" s="188"/>
      <c r="B24" s="279"/>
      <c r="C24" s="279"/>
      <c r="D24" s="279"/>
      <c r="E24" s="279"/>
      <c r="F24" s="280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10"/>
      <c r="Z24" s="125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7"/>
      <c r="AN24" s="125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7"/>
      <c r="BB24" s="125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5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7"/>
      <c r="CD24" s="125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7"/>
      <c r="CR24" s="125"/>
      <c r="CS24" s="330"/>
      <c r="CT24" s="330"/>
      <c r="CU24" s="330"/>
      <c r="CV24" s="330"/>
      <c r="CW24" s="330"/>
      <c r="CX24" s="330"/>
      <c r="CY24" s="330"/>
      <c r="CZ24" s="330"/>
      <c r="DA24" s="330"/>
      <c r="DB24" s="330"/>
      <c r="DC24" s="330"/>
      <c r="DD24" s="330"/>
      <c r="DE24" s="330"/>
      <c r="DF24" s="330"/>
      <c r="DG24" s="330"/>
      <c r="DH24" s="330"/>
      <c r="DI24" s="125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7"/>
      <c r="DV24" s="125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7"/>
    </row>
    <row r="25" spans="1:138" s="24" customFormat="1" ht="24" customHeight="1">
      <c r="A25" s="188" t="s">
        <v>9</v>
      </c>
      <c r="B25" s="279"/>
      <c r="C25" s="279"/>
      <c r="D25" s="279"/>
      <c r="E25" s="279"/>
      <c r="F25" s="280"/>
      <c r="G25" s="309" t="s">
        <v>230</v>
      </c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10"/>
      <c r="Z25" s="125">
        <v>226</v>
      </c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7"/>
      <c r="AN25" s="125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7"/>
      <c r="BB25" s="131">
        <f>BB26+BB27+BB28</f>
        <v>12138188.42</v>
      </c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31">
        <f>BP26+BP27+BP28</f>
        <v>12138188.42</v>
      </c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7"/>
      <c r="CD25" s="131">
        <f>CD26+CD28+CD27</f>
        <v>2265272</v>
      </c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7"/>
      <c r="CR25" s="131">
        <f>CR26+CR27</f>
        <v>2300000</v>
      </c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31">
        <f>DI26+DI27</f>
        <v>7572916.42</v>
      </c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7"/>
      <c r="DV25" s="125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7"/>
    </row>
    <row r="26" spans="1:138" s="24" customFormat="1" ht="59.25" customHeight="1">
      <c r="A26" s="188" t="s">
        <v>229</v>
      </c>
      <c r="B26" s="279"/>
      <c r="C26" s="279"/>
      <c r="D26" s="279"/>
      <c r="E26" s="279"/>
      <c r="F26" s="280"/>
      <c r="G26" s="309" t="s">
        <v>228</v>
      </c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10"/>
      <c r="Z26" s="125">
        <v>226</v>
      </c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7"/>
      <c r="AN26" s="125">
        <v>1</v>
      </c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7"/>
      <c r="BB26" s="131">
        <v>5254200</v>
      </c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31">
        <f>BB26</f>
        <v>5254200</v>
      </c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2"/>
      <c r="CD26" s="131">
        <v>1182195</v>
      </c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2"/>
      <c r="CR26" s="131">
        <v>763920</v>
      </c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31">
        <v>3308085</v>
      </c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2"/>
      <c r="DV26" s="13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2"/>
    </row>
    <row r="27" spans="1:138" s="24" customFormat="1" ht="58.5" customHeight="1">
      <c r="A27" s="188" t="s">
        <v>139</v>
      </c>
      <c r="B27" s="279"/>
      <c r="C27" s="279"/>
      <c r="D27" s="279"/>
      <c r="E27" s="279"/>
      <c r="F27" s="280"/>
      <c r="G27" s="309" t="s">
        <v>228</v>
      </c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10"/>
      <c r="Z27" s="125">
        <v>226</v>
      </c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7"/>
      <c r="AN27" s="125">
        <v>1</v>
      </c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7"/>
      <c r="BB27" s="131">
        <v>6858388.42</v>
      </c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31">
        <f>BB27</f>
        <v>6858388.42</v>
      </c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2"/>
      <c r="CD27" s="131">
        <v>1057477</v>
      </c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2"/>
      <c r="CR27" s="131">
        <v>1536080</v>
      </c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31">
        <v>4264831.42</v>
      </c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2"/>
      <c r="DV27" s="13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2"/>
    </row>
    <row r="28" spans="1:138" s="24" customFormat="1" ht="58.5" customHeight="1">
      <c r="A28" s="188" t="s">
        <v>275</v>
      </c>
      <c r="B28" s="279"/>
      <c r="C28" s="279"/>
      <c r="D28" s="279"/>
      <c r="E28" s="279"/>
      <c r="F28" s="280"/>
      <c r="G28" s="309" t="s">
        <v>261</v>
      </c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10"/>
      <c r="Z28" s="125">
        <v>226</v>
      </c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7"/>
      <c r="AN28" s="125">
        <v>1</v>
      </c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7"/>
      <c r="BB28" s="131">
        <v>25600</v>
      </c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31">
        <f>AN28*BB28</f>
        <v>25600</v>
      </c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2"/>
      <c r="CD28" s="131">
        <f>BP28</f>
        <v>25600</v>
      </c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2"/>
      <c r="CR28" s="13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3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2"/>
      <c r="DV28" s="13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2"/>
    </row>
    <row r="29" spans="1:138" s="24" customFormat="1" ht="13.5" customHeight="1">
      <c r="A29" s="188" t="s">
        <v>10</v>
      </c>
      <c r="B29" s="279"/>
      <c r="C29" s="279"/>
      <c r="D29" s="279"/>
      <c r="E29" s="279"/>
      <c r="F29" s="280"/>
      <c r="G29" s="309" t="s">
        <v>241</v>
      </c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10"/>
      <c r="Z29" s="125">
        <v>226</v>
      </c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7"/>
      <c r="AN29" s="125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7"/>
      <c r="BB29" s="13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31">
        <f>SUM(BP30:CC44)</f>
        <v>1349588.96</v>
      </c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2"/>
      <c r="CD29" s="131">
        <f>SUM(CD30:CQ44)</f>
        <v>1349588.96</v>
      </c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2"/>
      <c r="CR29" s="13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3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2"/>
      <c r="DV29" s="13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2"/>
    </row>
    <row r="30" spans="1:138" s="24" customFormat="1" ht="50.25" customHeight="1">
      <c r="A30" s="188" t="s">
        <v>101</v>
      </c>
      <c r="B30" s="279"/>
      <c r="C30" s="279"/>
      <c r="D30" s="279"/>
      <c r="E30" s="279"/>
      <c r="F30" s="280"/>
      <c r="G30" s="309" t="s">
        <v>242</v>
      </c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10"/>
      <c r="Z30" s="125">
        <v>226</v>
      </c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7"/>
      <c r="AN30" s="125">
        <v>10</v>
      </c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7"/>
      <c r="BB30" s="131">
        <v>5519.8</v>
      </c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31">
        <f aca="true" t="shared" si="1" ref="BP30:BP35">BB30*AN30</f>
        <v>55198</v>
      </c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2"/>
      <c r="CD30" s="131">
        <f aca="true" t="shared" si="2" ref="CD30:CD35">BP30</f>
        <v>55198</v>
      </c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2"/>
      <c r="CR30" s="13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3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2"/>
      <c r="DV30" s="13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2"/>
    </row>
    <row r="31" spans="1:138" s="24" customFormat="1" ht="13.5" customHeight="1">
      <c r="A31" s="188" t="s">
        <v>276</v>
      </c>
      <c r="B31" s="279"/>
      <c r="C31" s="279"/>
      <c r="D31" s="279"/>
      <c r="E31" s="279"/>
      <c r="F31" s="280"/>
      <c r="G31" s="309" t="s">
        <v>243</v>
      </c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10"/>
      <c r="Z31" s="125">
        <v>226</v>
      </c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7"/>
      <c r="AN31" s="125">
        <v>1</v>
      </c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7"/>
      <c r="BB31" s="131">
        <v>226600</v>
      </c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31">
        <f t="shared" si="1"/>
        <v>226600</v>
      </c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2"/>
      <c r="CD31" s="131">
        <f t="shared" si="2"/>
        <v>226600</v>
      </c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2"/>
      <c r="CR31" s="13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3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2"/>
      <c r="DV31" s="13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2"/>
    </row>
    <row r="32" spans="1:138" s="24" customFormat="1" ht="25.5" customHeight="1">
      <c r="A32" s="188" t="s">
        <v>277</v>
      </c>
      <c r="B32" s="279"/>
      <c r="C32" s="279"/>
      <c r="D32" s="279"/>
      <c r="E32" s="279"/>
      <c r="F32" s="280"/>
      <c r="G32" s="309" t="s">
        <v>244</v>
      </c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10"/>
      <c r="Z32" s="125">
        <v>226</v>
      </c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7"/>
      <c r="AN32" s="125">
        <v>1</v>
      </c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7"/>
      <c r="BB32" s="131">
        <v>74091.13</v>
      </c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31">
        <f t="shared" si="1"/>
        <v>74091.13</v>
      </c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2"/>
      <c r="CD32" s="131">
        <f t="shared" si="2"/>
        <v>74091.13</v>
      </c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2"/>
      <c r="CR32" s="13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3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2"/>
      <c r="DV32" s="13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2"/>
    </row>
    <row r="33" spans="1:138" s="24" customFormat="1" ht="13.5" customHeight="1">
      <c r="A33" s="188" t="s">
        <v>278</v>
      </c>
      <c r="B33" s="279"/>
      <c r="C33" s="279"/>
      <c r="D33" s="279"/>
      <c r="E33" s="279"/>
      <c r="F33" s="280"/>
      <c r="G33" s="309" t="s">
        <v>245</v>
      </c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10"/>
      <c r="Z33" s="125">
        <v>226</v>
      </c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7"/>
      <c r="AN33" s="125">
        <v>1</v>
      </c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7"/>
      <c r="BB33" s="131">
        <v>51714.43</v>
      </c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31">
        <f>BB33*AN33</f>
        <v>51714.43</v>
      </c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2"/>
      <c r="CD33" s="131">
        <v>51714.43</v>
      </c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2"/>
      <c r="CR33" s="13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3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2"/>
      <c r="DV33" s="13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2"/>
    </row>
    <row r="34" spans="1:138" s="24" customFormat="1" ht="13.5" customHeight="1">
      <c r="A34" s="188" t="s">
        <v>279</v>
      </c>
      <c r="B34" s="279"/>
      <c r="C34" s="279"/>
      <c r="D34" s="279"/>
      <c r="E34" s="279"/>
      <c r="F34" s="280"/>
      <c r="G34" s="309" t="s">
        <v>246</v>
      </c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10"/>
      <c r="Z34" s="125">
        <v>226</v>
      </c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7"/>
      <c r="AN34" s="125">
        <v>1</v>
      </c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7"/>
      <c r="BB34" s="131">
        <v>214795.2</v>
      </c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31">
        <f t="shared" si="1"/>
        <v>214795.2</v>
      </c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2"/>
      <c r="CD34" s="131">
        <f t="shared" si="2"/>
        <v>214795.2</v>
      </c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2"/>
      <c r="CR34" s="13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3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2"/>
      <c r="DV34" s="13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2"/>
    </row>
    <row r="35" spans="1:138" s="24" customFormat="1" ht="13.5" customHeight="1">
      <c r="A35" s="188" t="s">
        <v>280</v>
      </c>
      <c r="B35" s="279"/>
      <c r="C35" s="279"/>
      <c r="D35" s="279"/>
      <c r="E35" s="279"/>
      <c r="F35" s="280"/>
      <c r="G35" s="309" t="s">
        <v>246</v>
      </c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10"/>
      <c r="Z35" s="125">
        <v>226</v>
      </c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7"/>
      <c r="AN35" s="125">
        <v>1</v>
      </c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7"/>
      <c r="BB35" s="131">
        <v>196895.6</v>
      </c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31">
        <f t="shared" si="1"/>
        <v>196895.6</v>
      </c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2"/>
      <c r="CD35" s="131">
        <f t="shared" si="2"/>
        <v>196895.6</v>
      </c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2"/>
      <c r="CR35" s="13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3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2"/>
      <c r="DV35" s="13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2"/>
    </row>
    <row r="36" spans="1:138" s="24" customFormat="1" ht="13.5" customHeight="1">
      <c r="A36" s="188" t="s">
        <v>281</v>
      </c>
      <c r="B36" s="279"/>
      <c r="C36" s="279"/>
      <c r="D36" s="279"/>
      <c r="E36" s="279"/>
      <c r="F36" s="280"/>
      <c r="G36" s="309" t="s">
        <v>260</v>
      </c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10"/>
      <c r="Z36" s="125">
        <v>226</v>
      </c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7"/>
      <c r="AN36" s="125">
        <v>1</v>
      </c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131">
        <v>6102</v>
      </c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31">
        <f>BB36</f>
        <v>6102</v>
      </c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2"/>
      <c r="CD36" s="131">
        <f aca="true" t="shared" si="3" ref="CD36:CD41">BP36</f>
        <v>6102</v>
      </c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2"/>
      <c r="CR36" s="13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3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2"/>
      <c r="DV36" s="13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2"/>
    </row>
    <row r="37" spans="1:138" s="24" customFormat="1" ht="39.75" customHeight="1">
      <c r="A37" s="188" t="s">
        <v>308</v>
      </c>
      <c r="B37" s="279"/>
      <c r="C37" s="279"/>
      <c r="D37" s="279"/>
      <c r="E37" s="279"/>
      <c r="F37" s="280"/>
      <c r="G37" s="309" t="s">
        <v>314</v>
      </c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10"/>
      <c r="Z37" s="125">
        <v>226</v>
      </c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7"/>
      <c r="AN37" s="125">
        <v>10</v>
      </c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131">
        <v>14900</v>
      </c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31">
        <f aca="true" t="shared" si="4" ref="BP37:BP43">BB37*AN37</f>
        <v>149000</v>
      </c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2"/>
      <c r="CD37" s="131">
        <f t="shared" si="3"/>
        <v>149000</v>
      </c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2"/>
      <c r="CR37" s="13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3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2"/>
      <c r="DV37" s="13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2"/>
    </row>
    <row r="38" spans="1:138" s="24" customFormat="1" ht="13.5" customHeight="1">
      <c r="A38" s="188" t="s">
        <v>309</v>
      </c>
      <c r="B38" s="279"/>
      <c r="C38" s="279"/>
      <c r="D38" s="279"/>
      <c r="E38" s="279"/>
      <c r="F38" s="280"/>
      <c r="G38" s="309" t="s">
        <v>315</v>
      </c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10"/>
      <c r="Z38" s="125">
        <v>226</v>
      </c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7"/>
      <c r="AN38" s="125">
        <v>1</v>
      </c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7"/>
      <c r="BB38" s="131">
        <v>5000</v>
      </c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31">
        <f t="shared" si="4"/>
        <v>5000</v>
      </c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2"/>
      <c r="CD38" s="131">
        <f t="shared" si="3"/>
        <v>5000</v>
      </c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2"/>
      <c r="CR38" s="13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3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2"/>
      <c r="DV38" s="13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2"/>
    </row>
    <row r="39" spans="1:138" s="24" customFormat="1" ht="39" customHeight="1">
      <c r="A39" s="188" t="s">
        <v>310</v>
      </c>
      <c r="B39" s="279"/>
      <c r="C39" s="279"/>
      <c r="D39" s="279"/>
      <c r="E39" s="279"/>
      <c r="F39" s="280"/>
      <c r="G39" s="309" t="s">
        <v>316</v>
      </c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10"/>
      <c r="Z39" s="125">
        <v>226</v>
      </c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7"/>
      <c r="AN39" s="125">
        <v>20</v>
      </c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7"/>
      <c r="BB39" s="131">
        <v>2800</v>
      </c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31">
        <f t="shared" si="4"/>
        <v>56000</v>
      </c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2"/>
      <c r="CD39" s="131">
        <f t="shared" si="3"/>
        <v>56000</v>
      </c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2"/>
      <c r="CR39" s="13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3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2"/>
      <c r="DV39" s="13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2"/>
    </row>
    <row r="40" spans="1:138" s="24" customFormat="1" ht="26.25" customHeight="1">
      <c r="A40" s="188" t="s">
        <v>311</v>
      </c>
      <c r="B40" s="279"/>
      <c r="C40" s="279"/>
      <c r="D40" s="279"/>
      <c r="E40" s="279"/>
      <c r="F40" s="280"/>
      <c r="G40" s="309" t="s">
        <v>354</v>
      </c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10"/>
      <c r="Z40" s="125">
        <v>226</v>
      </c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7"/>
      <c r="AN40" s="125">
        <v>33</v>
      </c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7"/>
      <c r="BB40" s="131">
        <v>888</v>
      </c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31">
        <f t="shared" si="4"/>
        <v>29304</v>
      </c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2"/>
      <c r="CD40" s="131">
        <f t="shared" si="3"/>
        <v>29304</v>
      </c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2"/>
      <c r="CR40" s="13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3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2"/>
      <c r="DV40" s="13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2"/>
    </row>
    <row r="41" spans="1:138" s="24" customFormat="1" ht="33.75" customHeight="1">
      <c r="A41" s="188" t="s">
        <v>312</v>
      </c>
      <c r="B41" s="279"/>
      <c r="C41" s="279"/>
      <c r="D41" s="279"/>
      <c r="E41" s="279"/>
      <c r="F41" s="280"/>
      <c r="G41" s="309" t="s">
        <v>357</v>
      </c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10"/>
      <c r="Z41" s="125">
        <v>226</v>
      </c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7"/>
      <c r="AN41" s="125">
        <v>1</v>
      </c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7"/>
      <c r="BB41" s="131">
        <v>20000</v>
      </c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31">
        <f t="shared" si="4"/>
        <v>20000</v>
      </c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2"/>
      <c r="CD41" s="131">
        <f t="shared" si="3"/>
        <v>20000</v>
      </c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2"/>
      <c r="CR41" s="13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3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2"/>
      <c r="DV41" s="13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2"/>
    </row>
    <row r="42" spans="1:138" s="24" customFormat="1" ht="39" customHeight="1">
      <c r="A42" s="188" t="s">
        <v>313</v>
      </c>
      <c r="B42" s="279"/>
      <c r="C42" s="279"/>
      <c r="D42" s="279"/>
      <c r="E42" s="279"/>
      <c r="F42" s="280"/>
      <c r="G42" s="309" t="s">
        <v>358</v>
      </c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10"/>
      <c r="Z42" s="125">
        <v>226</v>
      </c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7"/>
      <c r="AN42" s="125">
        <v>1</v>
      </c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7"/>
      <c r="BB42" s="131">
        <v>109642.6</v>
      </c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31">
        <f t="shared" si="4"/>
        <v>109642.6</v>
      </c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2"/>
      <c r="CD42" s="131">
        <f>BP42</f>
        <v>109642.6</v>
      </c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2"/>
      <c r="CR42" s="13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3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2"/>
      <c r="DV42" s="13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2"/>
    </row>
    <row r="43" spans="1:138" s="24" customFormat="1" ht="45.75" customHeight="1">
      <c r="A43" s="188" t="s">
        <v>355</v>
      </c>
      <c r="B43" s="279"/>
      <c r="C43" s="279"/>
      <c r="D43" s="279"/>
      <c r="E43" s="279"/>
      <c r="F43" s="280"/>
      <c r="G43" s="309" t="s">
        <v>292</v>
      </c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10"/>
      <c r="Z43" s="125">
        <v>228</v>
      </c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7"/>
      <c r="AN43" s="125">
        <v>1</v>
      </c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7"/>
      <c r="BB43" s="131">
        <v>155246</v>
      </c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31">
        <f t="shared" si="4"/>
        <v>155246</v>
      </c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2"/>
      <c r="CD43" s="131">
        <f>BP43</f>
        <v>155246</v>
      </c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2"/>
      <c r="CR43" s="13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3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2"/>
      <c r="DV43" s="13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2"/>
    </row>
    <row r="44" spans="1:138" s="24" customFormat="1" ht="33.75" customHeight="1">
      <c r="A44" s="188" t="s">
        <v>356</v>
      </c>
      <c r="B44" s="279"/>
      <c r="C44" s="279"/>
      <c r="D44" s="279"/>
      <c r="E44" s="279"/>
      <c r="F44" s="280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10"/>
      <c r="Z44" s="125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7"/>
      <c r="AN44" s="125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7"/>
      <c r="BB44" s="13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3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2"/>
      <c r="CD44" s="13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2"/>
      <c r="CR44" s="13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3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2"/>
      <c r="DV44" s="13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2"/>
    </row>
    <row r="45" spans="1:138" s="24" customFormat="1" ht="13.5" customHeight="1">
      <c r="A45" s="221" t="s">
        <v>17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8"/>
      <c r="BP45" s="131">
        <f>BP29+BP25+BP20+BP10+BP7</f>
        <v>24233888.64</v>
      </c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7"/>
      <c r="CD45" s="131">
        <f>CD29+CD25+CD20+CD10+CD7</f>
        <v>14360972.219999999</v>
      </c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7"/>
      <c r="CR45" s="131">
        <f>CR29+CR25+CR20+CR10+CR7</f>
        <v>2300000</v>
      </c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31">
        <f>DI29+DI25+DI20+DI10+DI7</f>
        <v>7572916.42</v>
      </c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7"/>
      <c r="DV45" s="125"/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7"/>
    </row>
    <row r="46" ht="19.5" customHeight="1"/>
  </sheetData>
  <sheetProtection/>
  <mergeCells count="408">
    <mergeCell ref="CD41:CQ41"/>
    <mergeCell ref="CR41:DH41"/>
    <mergeCell ref="DI41:DU41"/>
    <mergeCell ref="DV41:EH41"/>
    <mergeCell ref="CD40:CQ40"/>
    <mergeCell ref="CR40:DH40"/>
    <mergeCell ref="DI40:DU40"/>
    <mergeCell ref="DV40:EH40"/>
    <mergeCell ref="A41:F41"/>
    <mergeCell ref="G41:Y41"/>
    <mergeCell ref="Z41:AM41"/>
    <mergeCell ref="AN41:BA41"/>
    <mergeCell ref="BB41:BO41"/>
    <mergeCell ref="BP41:CC41"/>
    <mergeCell ref="A40:F40"/>
    <mergeCell ref="G40:Y40"/>
    <mergeCell ref="Z40:AM40"/>
    <mergeCell ref="AN40:BA40"/>
    <mergeCell ref="BB40:BO40"/>
    <mergeCell ref="BP40:CC40"/>
    <mergeCell ref="CD39:CQ39"/>
    <mergeCell ref="CR39:DH39"/>
    <mergeCell ref="DI39:DU39"/>
    <mergeCell ref="DV39:EH39"/>
    <mergeCell ref="CD38:CQ38"/>
    <mergeCell ref="CR38:DH38"/>
    <mergeCell ref="DI38:DU38"/>
    <mergeCell ref="DV38:EH38"/>
    <mergeCell ref="A39:F39"/>
    <mergeCell ref="G39:Y39"/>
    <mergeCell ref="Z39:AM39"/>
    <mergeCell ref="AN39:BA39"/>
    <mergeCell ref="BB39:BO39"/>
    <mergeCell ref="BP39:CC39"/>
    <mergeCell ref="CD37:CQ37"/>
    <mergeCell ref="CR37:DH37"/>
    <mergeCell ref="DI37:DU37"/>
    <mergeCell ref="DV37:EH37"/>
    <mergeCell ref="A38:F38"/>
    <mergeCell ref="G38:Y38"/>
    <mergeCell ref="Z38:AM38"/>
    <mergeCell ref="AN38:BA38"/>
    <mergeCell ref="BB38:BO38"/>
    <mergeCell ref="BP38:CC38"/>
    <mergeCell ref="CD36:CQ36"/>
    <mergeCell ref="CR36:DH36"/>
    <mergeCell ref="DI36:DU36"/>
    <mergeCell ref="DV36:EH36"/>
    <mergeCell ref="A37:F37"/>
    <mergeCell ref="G37:Y37"/>
    <mergeCell ref="Z37:AM37"/>
    <mergeCell ref="AN37:BA37"/>
    <mergeCell ref="BB37:BO37"/>
    <mergeCell ref="BP37:CC37"/>
    <mergeCell ref="A36:F36"/>
    <mergeCell ref="G36:Y36"/>
    <mergeCell ref="Z36:AM36"/>
    <mergeCell ref="AN36:BA36"/>
    <mergeCell ref="BB36:BO36"/>
    <mergeCell ref="BP36:CC36"/>
    <mergeCell ref="CD18:CQ18"/>
    <mergeCell ref="CR18:DH18"/>
    <mergeCell ref="DI18:DU18"/>
    <mergeCell ref="DV18:EH18"/>
    <mergeCell ref="A18:F18"/>
    <mergeCell ref="G18:Y18"/>
    <mergeCell ref="Z18:AM18"/>
    <mergeCell ref="AN18:BA18"/>
    <mergeCell ref="BB18:BO18"/>
    <mergeCell ref="BP18:CC18"/>
    <mergeCell ref="DI28:DU28"/>
    <mergeCell ref="DV28:EH28"/>
    <mergeCell ref="A28:F28"/>
    <mergeCell ref="CR17:DH17"/>
    <mergeCell ref="DI17:DU17"/>
    <mergeCell ref="DV17:EH17"/>
    <mergeCell ref="G28:Y28"/>
    <mergeCell ref="Z28:AM28"/>
    <mergeCell ref="AN28:BA28"/>
    <mergeCell ref="BB28:BO28"/>
    <mergeCell ref="BP28:CC28"/>
    <mergeCell ref="CD28:CQ28"/>
    <mergeCell ref="CR28:DH28"/>
    <mergeCell ref="G17:Y17"/>
    <mergeCell ref="Z17:AM17"/>
    <mergeCell ref="AN17:BA17"/>
    <mergeCell ref="BB17:BO17"/>
    <mergeCell ref="BP17:CC17"/>
    <mergeCell ref="CD17:CQ17"/>
    <mergeCell ref="CD22:CQ22"/>
    <mergeCell ref="CD45:CQ45"/>
    <mergeCell ref="A32:F32"/>
    <mergeCell ref="G32:Y32"/>
    <mergeCell ref="Z32:AM32"/>
    <mergeCell ref="AN32:BA32"/>
    <mergeCell ref="BB32:BO32"/>
    <mergeCell ref="BP32:CC32"/>
    <mergeCell ref="CD32:CQ32"/>
    <mergeCell ref="CD44:CQ44"/>
    <mergeCell ref="BB44:BO44"/>
    <mergeCell ref="CR32:DH32"/>
    <mergeCell ref="DI32:DU32"/>
    <mergeCell ref="DV32:EH32"/>
    <mergeCell ref="A33:F33"/>
    <mergeCell ref="G33:Y33"/>
    <mergeCell ref="Z33:AM33"/>
    <mergeCell ref="AN33:BA33"/>
    <mergeCell ref="BB33:BO33"/>
    <mergeCell ref="BP33:CC33"/>
    <mergeCell ref="CD33:CQ33"/>
    <mergeCell ref="DV33:EH33"/>
    <mergeCell ref="A35:F35"/>
    <mergeCell ref="G35:Y35"/>
    <mergeCell ref="Z35:AM35"/>
    <mergeCell ref="AN35:BA35"/>
    <mergeCell ref="BB35:BO35"/>
    <mergeCell ref="BP35:CC35"/>
    <mergeCell ref="CD35:CQ35"/>
    <mergeCell ref="CR35:DH35"/>
    <mergeCell ref="DI35:DU35"/>
    <mergeCell ref="DV35:EH35"/>
    <mergeCell ref="CD23:CQ23"/>
    <mergeCell ref="CR23:DH23"/>
    <mergeCell ref="DI23:DU23"/>
    <mergeCell ref="DV23:EH23"/>
    <mergeCell ref="CD25:CQ25"/>
    <mergeCell ref="CR25:DH25"/>
    <mergeCell ref="DI25:DU25"/>
    <mergeCell ref="CD26:CQ26"/>
    <mergeCell ref="CR26:DH26"/>
    <mergeCell ref="CR22:DH22"/>
    <mergeCell ref="DI22:DU22"/>
    <mergeCell ref="DV22:EH22"/>
    <mergeCell ref="A23:F23"/>
    <mergeCell ref="G23:Y23"/>
    <mergeCell ref="Z23:AM23"/>
    <mergeCell ref="AN23:BA23"/>
    <mergeCell ref="BB23:BO23"/>
    <mergeCell ref="BP23:CC23"/>
    <mergeCell ref="A22:F22"/>
    <mergeCell ref="G22:Y22"/>
    <mergeCell ref="Z22:AM22"/>
    <mergeCell ref="AN22:BA22"/>
    <mergeCell ref="BB22:BO22"/>
    <mergeCell ref="BP22:CC22"/>
    <mergeCell ref="A2:EH2"/>
    <mergeCell ref="G19:Y19"/>
    <mergeCell ref="AN19:BA19"/>
    <mergeCell ref="BB19:BO19"/>
    <mergeCell ref="DI19:DU19"/>
    <mergeCell ref="DI10:DU10"/>
    <mergeCell ref="A11:F11"/>
    <mergeCell ref="G11:Y11"/>
    <mergeCell ref="AN11:BA11"/>
    <mergeCell ref="BB11:BO11"/>
    <mergeCell ref="CD10:CQ10"/>
    <mergeCell ref="A10:F10"/>
    <mergeCell ref="G10:Y10"/>
    <mergeCell ref="AN10:BA10"/>
    <mergeCell ref="BB10:BO10"/>
    <mergeCell ref="BP19:CC19"/>
    <mergeCell ref="CD19:CQ19"/>
    <mergeCell ref="DV19:EH19"/>
    <mergeCell ref="BP11:CC11"/>
    <mergeCell ref="CD11:CQ11"/>
    <mergeCell ref="DI11:DU11"/>
    <mergeCell ref="DV11:EH11"/>
    <mergeCell ref="CR11:DH11"/>
    <mergeCell ref="CR19:DH19"/>
    <mergeCell ref="CD16:CQ16"/>
    <mergeCell ref="Z10:AM10"/>
    <mergeCell ref="A7:F7"/>
    <mergeCell ref="G7:Y7"/>
    <mergeCell ref="AN7:BA7"/>
    <mergeCell ref="BB7:BO7"/>
    <mergeCell ref="BP7:CC7"/>
    <mergeCell ref="A8:F8"/>
    <mergeCell ref="G8:Y8"/>
    <mergeCell ref="CD7:CQ7"/>
    <mergeCell ref="CR20:DH20"/>
    <mergeCell ref="BP45:CC45"/>
    <mergeCell ref="DI45:DU45"/>
    <mergeCell ref="DV45:EH45"/>
    <mergeCell ref="DI20:DU20"/>
    <mergeCell ref="DV20:EH20"/>
    <mergeCell ref="BP21:CC21"/>
    <mergeCell ref="CR45:DH45"/>
    <mergeCell ref="DI44:DU44"/>
    <mergeCell ref="CR44:DH44"/>
    <mergeCell ref="DI9:DU9"/>
    <mergeCell ref="DV8:EH8"/>
    <mergeCell ref="DV10:EH10"/>
    <mergeCell ref="DI24:DU24"/>
    <mergeCell ref="DV24:EH24"/>
    <mergeCell ref="DI21:DU21"/>
    <mergeCell ref="DV21:EH21"/>
    <mergeCell ref="CR16:DH16"/>
    <mergeCell ref="DI16:DU16"/>
    <mergeCell ref="CD6:CQ6"/>
    <mergeCell ref="DI7:DU7"/>
    <mergeCell ref="DV7:EH7"/>
    <mergeCell ref="DI4:EH4"/>
    <mergeCell ref="DV5:EH5"/>
    <mergeCell ref="DV9:EH9"/>
    <mergeCell ref="DI8:DU8"/>
    <mergeCell ref="DI6:DU6"/>
    <mergeCell ref="DV6:EH6"/>
    <mergeCell ref="CD8:CQ8"/>
    <mergeCell ref="BP4:CC5"/>
    <mergeCell ref="CD4:CQ5"/>
    <mergeCell ref="BP6:CC6"/>
    <mergeCell ref="G4:Y5"/>
    <mergeCell ref="G6:Y6"/>
    <mergeCell ref="BB4:BO5"/>
    <mergeCell ref="BB6:BO6"/>
    <mergeCell ref="AN4:BA5"/>
    <mergeCell ref="AN6:BA6"/>
    <mergeCell ref="Z4:AM5"/>
    <mergeCell ref="BP24:CC24"/>
    <mergeCell ref="CD24:CQ24"/>
    <mergeCell ref="CD9:CQ9"/>
    <mergeCell ref="A9:F9"/>
    <mergeCell ref="G9:Y9"/>
    <mergeCell ref="CD21:CQ21"/>
    <mergeCell ref="G20:Y20"/>
    <mergeCell ref="AN20:BA20"/>
    <mergeCell ref="BB20:BO20"/>
    <mergeCell ref="BP10:CC10"/>
    <mergeCell ref="A4:F5"/>
    <mergeCell ref="DI5:DU5"/>
    <mergeCell ref="A24:F24"/>
    <mergeCell ref="G24:Y24"/>
    <mergeCell ref="AN24:BA24"/>
    <mergeCell ref="BB24:BO24"/>
    <mergeCell ref="BP8:CC8"/>
    <mergeCell ref="A6:F6"/>
    <mergeCell ref="A20:F20"/>
    <mergeCell ref="CD20:CQ20"/>
    <mergeCell ref="BP20:CC20"/>
    <mergeCell ref="Z6:AM6"/>
    <mergeCell ref="Z7:AM7"/>
    <mergeCell ref="Z8:AM8"/>
    <mergeCell ref="Z9:AM9"/>
    <mergeCell ref="BB8:BO8"/>
    <mergeCell ref="BB9:BO9"/>
    <mergeCell ref="BP9:CC9"/>
    <mergeCell ref="AN8:BA8"/>
    <mergeCell ref="AN9:BA9"/>
    <mergeCell ref="A19:F19"/>
    <mergeCell ref="A44:F44"/>
    <mergeCell ref="G44:Y44"/>
    <mergeCell ref="DV44:EH44"/>
    <mergeCell ref="CR21:DH21"/>
    <mergeCell ref="CR24:DH24"/>
    <mergeCell ref="BP44:CC44"/>
    <mergeCell ref="AN44:BA44"/>
    <mergeCell ref="G21:Y21"/>
    <mergeCell ref="AN21:BA21"/>
    <mergeCell ref="CR4:DH5"/>
    <mergeCell ref="CR6:DH6"/>
    <mergeCell ref="CR7:DH7"/>
    <mergeCell ref="CR8:DH8"/>
    <mergeCell ref="CR9:DH9"/>
    <mergeCell ref="CR10:DH10"/>
    <mergeCell ref="A45:BO45"/>
    <mergeCell ref="Z11:AM11"/>
    <mergeCell ref="Z19:AM19"/>
    <mergeCell ref="Z20:AM20"/>
    <mergeCell ref="Z21:AM21"/>
    <mergeCell ref="Z24:AM24"/>
    <mergeCell ref="Z44:AM44"/>
    <mergeCell ref="BB21:BO21"/>
    <mergeCell ref="A21:F21"/>
    <mergeCell ref="A13:F13"/>
    <mergeCell ref="DV16:EH16"/>
    <mergeCell ref="A16:F16"/>
    <mergeCell ref="G16:Y16"/>
    <mergeCell ref="Z16:AM16"/>
    <mergeCell ref="AN16:BA16"/>
    <mergeCell ref="BB16:BO16"/>
    <mergeCell ref="BP16:CC16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5:EH15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2:EH12"/>
    <mergeCell ref="A25:F25"/>
    <mergeCell ref="G25:Y25"/>
    <mergeCell ref="Z25:AM25"/>
    <mergeCell ref="AN25:BA25"/>
    <mergeCell ref="BB25:BO25"/>
    <mergeCell ref="BP25:CC25"/>
    <mergeCell ref="DV25:EH25"/>
    <mergeCell ref="A26:F26"/>
    <mergeCell ref="G26:Y26"/>
    <mergeCell ref="Z26:AM26"/>
    <mergeCell ref="AN26:BA26"/>
    <mergeCell ref="BB26:BO26"/>
    <mergeCell ref="BP26:CC26"/>
    <mergeCell ref="DI26:DU26"/>
    <mergeCell ref="DV26:EH26"/>
    <mergeCell ref="A27:F27"/>
    <mergeCell ref="G27:Y27"/>
    <mergeCell ref="Z27:AM27"/>
    <mergeCell ref="AN27:BA27"/>
    <mergeCell ref="BB27:BO27"/>
    <mergeCell ref="BP27:CC27"/>
    <mergeCell ref="CD27:CQ27"/>
    <mergeCell ref="CR27:DH27"/>
    <mergeCell ref="DI27:DU27"/>
    <mergeCell ref="DV27:EH27"/>
    <mergeCell ref="A29:F29"/>
    <mergeCell ref="G29:Y29"/>
    <mergeCell ref="Z29:AM29"/>
    <mergeCell ref="AN29:BA29"/>
    <mergeCell ref="BB29:BO29"/>
    <mergeCell ref="BP29:CC29"/>
    <mergeCell ref="CD29:CQ29"/>
    <mergeCell ref="CR29:DH29"/>
    <mergeCell ref="DI29:DU29"/>
    <mergeCell ref="DV29:EH29"/>
    <mergeCell ref="A30:F30"/>
    <mergeCell ref="G30:Y30"/>
    <mergeCell ref="Z30:AM30"/>
    <mergeCell ref="AN30:BA30"/>
    <mergeCell ref="BB30:BO30"/>
    <mergeCell ref="BP30:CC30"/>
    <mergeCell ref="CD30:CQ30"/>
    <mergeCell ref="CR30:DH30"/>
    <mergeCell ref="DI30:DU30"/>
    <mergeCell ref="DV30:EH30"/>
    <mergeCell ref="A31:F31"/>
    <mergeCell ref="G31:Y31"/>
    <mergeCell ref="Z31:AM31"/>
    <mergeCell ref="AN31:BA31"/>
    <mergeCell ref="BB31:BO31"/>
    <mergeCell ref="BP31:CC31"/>
    <mergeCell ref="DI33:DU33"/>
    <mergeCell ref="A34:F34"/>
    <mergeCell ref="G34:Y34"/>
    <mergeCell ref="Z34:AM34"/>
    <mergeCell ref="AN34:BA34"/>
    <mergeCell ref="BB34:BO34"/>
    <mergeCell ref="BP34:CC34"/>
    <mergeCell ref="A17:F17"/>
    <mergeCell ref="CD34:CQ34"/>
    <mergeCell ref="CR34:DH34"/>
    <mergeCell ref="DI34:DU34"/>
    <mergeCell ref="DV34:EH34"/>
    <mergeCell ref="CD31:CQ31"/>
    <mergeCell ref="CR31:DH31"/>
    <mergeCell ref="DI31:DU31"/>
    <mergeCell ref="DV31:EH31"/>
    <mergeCell ref="CR33:DH33"/>
    <mergeCell ref="A42:F42"/>
    <mergeCell ref="G42:Y42"/>
    <mergeCell ref="Z42:AM42"/>
    <mergeCell ref="AN42:BA42"/>
    <mergeCell ref="BB42:BO42"/>
    <mergeCell ref="BP42:CC42"/>
    <mergeCell ref="A43:F43"/>
    <mergeCell ref="G43:Y43"/>
    <mergeCell ref="Z43:AM43"/>
    <mergeCell ref="AN43:BA43"/>
    <mergeCell ref="BB43:BO43"/>
    <mergeCell ref="BP43:CC43"/>
    <mergeCell ref="CD43:CQ43"/>
    <mergeCell ref="CR43:DH43"/>
    <mergeCell ref="DI43:DU43"/>
    <mergeCell ref="DV43:EH43"/>
    <mergeCell ref="CD42:CQ42"/>
    <mergeCell ref="CR42:DH42"/>
    <mergeCell ref="DI42:DU42"/>
    <mergeCell ref="DV42:EH4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H24"/>
  <sheetViews>
    <sheetView zoomScaleSheetLayoutView="100" zoomScalePageLayoutView="0" workbookViewId="0" topLeftCell="A13">
      <selection activeCell="CD28" sqref="CD28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109</v>
      </c>
    </row>
    <row r="2" s="4" customFormat="1" ht="12.75" customHeight="1"/>
    <row r="3" spans="1:138" s="3" customFormat="1" ht="73.5" customHeight="1">
      <c r="A3" s="352" t="s">
        <v>3</v>
      </c>
      <c r="B3" s="353"/>
      <c r="C3" s="353"/>
      <c r="D3" s="353"/>
      <c r="E3" s="353"/>
      <c r="F3" s="354"/>
      <c r="G3" s="353" t="s">
        <v>21</v>
      </c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4"/>
      <c r="Z3" s="352" t="s">
        <v>171</v>
      </c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4"/>
      <c r="AN3" s="352" t="s">
        <v>103</v>
      </c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4"/>
      <c r="BB3" s="352" t="s">
        <v>118</v>
      </c>
      <c r="BC3" s="353"/>
      <c r="BD3" s="353"/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4"/>
      <c r="BP3" s="352" t="s">
        <v>193</v>
      </c>
      <c r="BQ3" s="353"/>
      <c r="BR3" s="353"/>
      <c r="BS3" s="353"/>
      <c r="BT3" s="353"/>
      <c r="BU3" s="353"/>
      <c r="BV3" s="353"/>
      <c r="BW3" s="353"/>
      <c r="BX3" s="353"/>
      <c r="BY3" s="353"/>
      <c r="BZ3" s="353"/>
      <c r="CA3" s="353"/>
      <c r="CB3" s="353"/>
      <c r="CC3" s="354"/>
      <c r="CD3" s="326" t="s">
        <v>133</v>
      </c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31"/>
      <c r="CR3" s="326" t="s">
        <v>138</v>
      </c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33" t="s">
        <v>18</v>
      </c>
      <c r="DJ3" s="334"/>
      <c r="DK3" s="334"/>
      <c r="DL3" s="334"/>
      <c r="DM3" s="334"/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5"/>
    </row>
    <row r="4" spans="1:138" s="3" customFormat="1" ht="33" customHeight="1">
      <c r="A4" s="355"/>
      <c r="B4" s="356"/>
      <c r="C4" s="356"/>
      <c r="D4" s="356"/>
      <c r="E4" s="356"/>
      <c r="F4" s="357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7"/>
      <c r="Z4" s="355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7"/>
      <c r="AN4" s="355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7"/>
      <c r="BB4" s="355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7"/>
      <c r="BP4" s="355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7"/>
      <c r="CD4" s="328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32"/>
      <c r="CR4" s="328"/>
      <c r="CS4" s="329"/>
      <c r="CT4" s="329"/>
      <c r="CU4" s="329"/>
      <c r="CV4" s="329"/>
      <c r="CW4" s="329"/>
      <c r="CX4" s="329"/>
      <c r="CY4" s="329"/>
      <c r="CZ4" s="329"/>
      <c r="DA4" s="329"/>
      <c r="DB4" s="329"/>
      <c r="DC4" s="329"/>
      <c r="DD4" s="329"/>
      <c r="DE4" s="329"/>
      <c r="DF4" s="329"/>
      <c r="DG4" s="329"/>
      <c r="DH4" s="329"/>
      <c r="DI4" s="333" t="s">
        <v>2</v>
      </c>
      <c r="DJ4" s="333"/>
      <c r="DK4" s="333"/>
      <c r="DL4" s="333"/>
      <c r="DM4" s="333"/>
      <c r="DN4" s="333"/>
      <c r="DO4" s="333"/>
      <c r="DP4" s="333"/>
      <c r="DQ4" s="333"/>
      <c r="DR4" s="333"/>
      <c r="DS4" s="333"/>
      <c r="DT4" s="333"/>
      <c r="DU4" s="333"/>
      <c r="DV4" s="333" t="s">
        <v>33</v>
      </c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5"/>
    </row>
    <row r="5" spans="1:138" s="6" customFormat="1" ht="12.75">
      <c r="A5" s="174">
        <v>1</v>
      </c>
      <c r="B5" s="175"/>
      <c r="C5" s="175"/>
      <c r="D5" s="175"/>
      <c r="E5" s="175"/>
      <c r="F5" s="176"/>
      <c r="G5" s="350">
        <v>2</v>
      </c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1"/>
      <c r="Z5" s="343">
        <v>3</v>
      </c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3"/>
      <c r="AN5" s="349">
        <v>4</v>
      </c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1"/>
      <c r="BB5" s="349">
        <v>5</v>
      </c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1"/>
      <c r="BP5" s="349">
        <v>6</v>
      </c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1"/>
      <c r="CD5" s="345">
        <v>7</v>
      </c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7"/>
      <c r="CR5" s="345">
        <v>8</v>
      </c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7"/>
      <c r="DI5" s="345">
        <v>9</v>
      </c>
      <c r="DJ5" s="346"/>
      <c r="DK5" s="346"/>
      <c r="DL5" s="346"/>
      <c r="DM5" s="346"/>
      <c r="DN5" s="346"/>
      <c r="DO5" s="346"/>
      <c r="DP5" s="346"/>
      <c r="DQ5" s="346"/>
      <c r="DR5" s="346"/>
      <c r="DS5" s="346"/>
      <c r="DT5" s="346"/>
      <c r="DU5" s="347"/>
      <c r="DV5" s="345">
        <v>10</v>
      </c>
      <c r="DW5" s="346"/>
      <c r="DX5" s="346"/>
      <c r="DY5" s="346"/>
      <c r="DZ5" s="346"/>
      <c r="EA5" s="346"/>
      <c r="EB5" s="346"/>
      <c r="EC5" s="346"/>
      <c r="ED5" s="346"/>
      <c r="EE5" s="346"/>
      <c r="EF5" s="346"/>
      <c r="EG5" s="346"/>
      <c r="EH5" s="347"/>
    </row>
    <row r="6" spans="1:138" s="5" customFormat="1" ht="26.25" customHeight="1">
      <c r="A6" s="135" t="s">
        <v>6</v>
      </c>
      <c r="B6" s="136"/>
      <c r="C6" s="136"/>
      <c r="D6" s="136"/>
      <c r="E6" s="136"/>
      <c r="F6" s="137"/>
      <c r="G6" s="169" t="s">
        <v>111</v>
      </c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348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3"/>
      <c r="AN6" s="349" t="s">
        <v>1</v>
      </c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1"/>
      <c r="BB6" s="349" t="s">
        <v>1</v>
      </c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1"/>
      <c r="BP6" s="202">
        <f>BP8+BP9+BP10+BP11+BP12+BP13+BP14+BP15+BP16</f>
        <v>5410344.5035999995</v>
      </c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8"/>
      <c r="CD6" s="131">
        <f>CD8+CD9+CD10+CD11+CD12</f>
        <v>1806854.4995</v>
      </c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7"/>
      <c r="CR6" s="131">
        <f>CR8+CR9+CR10+CR11+CR13+CR14+CR15+CR16</f>
        <v>3603490</v>
      </c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7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</row>
    <row r="7" spans="1:138" s="5" customFormat="1" ht="26.25" customHeight="1">
      <c r="A7" s="338" t="s">
        <v>22</v>
      </c>
      <c r="B7" s="120"/>
      <c r="C7" s="120"/>
      <c r="D7" s="120"/>
      <c r="E7" s="120"/>
      <c r="F7" s="227"/>
      <c r="G7" s="169" t="s">
        <v>112</v>
      </c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340" t="s">
        <v>1</v>
      </c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227"/>
      <c r="AN7" s="146" t="s">
        <v>1</v>
      </c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 t="s">
        <v>1</v>
      </c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 t="s">
        <v>1</v>
      </c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25" t="s">
        <v>1</v>
      </c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 t="s">
        <v>1</v>
      </c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7"/>
      <c r="DI7" s="125" t="s">
        <v>1</v>
      </c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7"/>
      <c r="DV7" s="125" t="s">
        <v>1</v>
      </c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7"/>
    </row>
    <row r="8" spans="1:138" s="5" customFormat="1" ht="51.75" customHeight="1" hidden="1">
      <c r="A8" s="338" t="s">
        <v>23</v>
      </c>
      <c r="B8" s="120"/>
      <c r="C8" s="120"/>
      <c r="D8" s="120"/>
      <c r="E8" s="120"/>
      <c r="F8" s="227"/>
      <c r="G8" s="3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40"/>
      <c r="Z8" s="343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3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>
        <f aca="true" t="shared" si="0" ref="BP8:BP13">AN8*BB8</f>
        <v>0</v>
      </c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131">
        <f>BP8</f>
        <v>0</v>
      </c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2"/>
      <c r="DI8" s="125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7"/>
      <c r="DV8" s="125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7"/>
    </row>
    <row r="9" spans="1:138" s="5" customFormat="1" ht="26.25" customHeight="1">
      <c r="A9" s="338" t="s">
        <v>23</v>
      </c>
      <c r="B9" s="120"/>
      <c r="C9" s="120"/>
      <c r="D9" s="120"/>
      <c r="E9" s="120"/>
      <c r="F9" s="227"/>
      <c r="G9" s="339" t="s">
        <v>293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40"/>
      <c r="Z9" s="343">
        <v>310</v>
      </c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3"/>
      <c r="AN9" s="146">
        <v>1</v>
      </c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202">
        <v>43200</v>
      </c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>
        <f t="shared" si="0"/>
        <v>43200</v>
      </c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131">
        <f>BP9</f>
        <v>43200</v>
      </c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2"/>
      <c r="DI9" s="125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7"/>
      <c r="DV9" s="125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7"/>
    </row>
    <row r="10" spans="1:138" s="5" customFormat="1" ht="75" customHeight="1">
      <c r="A10" s="338" t="s">
        <v>24</v>
      </c>
      <c r="B10" s="120"/>
      <c r="C10" s="120"/>
      <c r="D10" s="120"/>
      <c r="E10" s="120"/>
      <c r="F10" s="227"/>
      <c r="G10" s="339" t="s">
        <v>295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40"/>
      <c r="Z10" s="340">
        <v>310</v>
      </c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227"/>
      <c r="AN10" s="146">
        <v>21</v>
      </c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202">
        <v>94594.7619</v>
      </c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>
        <f t="shared" si="0"/>
        <v>1986489.9999</v>
      </c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>
        <v>1986490</v>
      </c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2"/>
      <c r="DI10" s="125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7"/>
      <c r="DV10" s="125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7"/>
    </row>
    <row r="11" spans="1:138" s="5" customFormat="1" ht="75" customHeight="1">
      <c r="A11" s="338" t="s">
        <v>87</v>
      </c>
      <c r="B11" s="120"/>
      <c r="C11" s="120"/>
      <c r="D11" s="120"/>
      <c r="E11" s="120"/>
      <c r="F11" s="227"/>
      <c r="G11" s="339" t="s">
        <v>295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40"/>
      <c r="Z11" s="340">
        <v>310</v>
      </c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227"/>
      <c r="AN11" s="146">
        <v>87</v>
      </c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202">
        <v>18269.8966</v>
      </c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>
        <f t="shared" si="0"/>
        <v>1589481.0042</v>
      </c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131">
        <v>1589481</v>
      </c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2"/>
      <c r="DI11" s="125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7"/>
      <c r="DV11" s="125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7"/>
    </row>
    <row r="12" spans="1:138" s="5" customFormat="1" ht="75" customHeight="1">
      <c r="A12" s="338" t="s">
        <v>288</v>
      </c>
      <c r="B12" s="120"/>
      <c r="C12" s="120"/>
      <c r="D12" s="120"/>
      <c r="E12" s="120"/>
      <c r="F12" s="227"/>
      <c r="G12" s="339" t="s">
        <v>318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40"/>
      <c r="Z12" s="340">
        <v>310</v>
      </c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227"/>
      <c r="AN12" s="146">
        <v>65</v>
      </c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341">
        <v>2679.5923</v>
      </c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202">
        <f t="shared" si="0"/>
        <v>174173.49949999998</v>
      </c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131">
        <f>BP12</f>
        <v>174173.49949999998</v>
      </c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2"/>
      <c r="DI12" s="125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7"/>
      <c r="DV12" s="125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7"/>
    </row>
    <row r="13" spans="1:138" s="5" customFormat="1" ht="75" customHeight="1">
      <c r="A13" s="338" t="s">
        <v>317</v>
      </c>
      <c r="B13" s="120"/>
      <c r="C13" s="120"/>
      <c r="D13" s="120"/>
      <c r="E13" s="120"/>
      <c r="F13" s="227"/>
      <c r="G13" s="339" t="s">
        <v>328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40"/>
      <c r="Z13" s="340">
        <v>310</v>
      </c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227"/>
      <c r="AN13" s="146">
        <v>10</v>
      </c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341">
        <v>111700</v>
      </c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202">
        <f t="shared" si="0"/>
        <v>1117000</v>
      </c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>
        <f>BP13</f>
        <v>1117000</v>
      </c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2"/>
      <c r="DI13" s="125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7"/>
      <c r="DV13" s="125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7"/>
    </row>
    <row r="14" spans="1:138" s="5" customFormat="1" ht="75" customHeight="1">
      <c r="A14" s="338" t="s">
        <v>327</v>
      </c>
      <c r="B14" s="120"/>
      <c r="C14" s="120"/>
      <c r="D14" s="120"/>
      <c r="E14" s="120"/>
      <c r="F14" s="227"/>
      <c r="G14" s="339" t="s">
        <v>331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40"/>
      <c r="Z14" s="340">
        <v>310</v>
      </c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227"/>
      <c r="AN14" s="146">
        <v>1</v>
      </c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341">
        <v>330000</v>
      </c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202">
        <f>AN14*BB14</f>
        <v>330000</v>
      </c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>
        <f>BP14</f>
        <v>330000</v>
      </c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2"/>
      <c r="DI14" s="125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7"/>
      <c r="DV14" s="125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7"/>
    </row>
    <row r="15" spans="1:138" s="5" customFormat="1" ht="75" customHeight="1">
      <c r="A15" s="338" t="s">
        <v>329</v>
      </c>
      <c r="B15" s="120"/>
      <c r="C15" s="120"/>
      <c r="D15" s="120"/>
      <c r="E15" s="120"/>
      <c r="F15" s="227"/>
      <c r="G15" s="339" t="s">
        <v>332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40"/>
      <c r="Z15" s="340">
        <v>310</v>
      </c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227"/>
      <c r="AN15" s="146">
        <v>1</v>
      </c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341">
        <v>110000</v>
      </c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202">
        <f>AN15*BB15</f>
        <v>110000</v>
      </c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>
        <f>BP15</f>
        <v>110000</v>
      </c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2"/>
      <c r="DI15" s="125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7"/>
      <c r="DV15" s="125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7"/>
    </row>
    <row r="16" spans="1:138" s="5" customFormat="1" ht="75" customHeight="1">
      <c r="A16" s="338" t="s">
        <v>330</v>
      </c>
      <c r="B16" s="120"/>
      <c r="C16" s="120"/>
      <c r="D16" s="120"/>
      <c r="E16" s="120"/>
      <c r="F16" s="227"/>
      <c r="G16" s="339" t="s">
        <v>333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40"/>
      <c r="Z16" s="340">
        <v>310</v>
      </c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227"/>
      <c r="AN16" s="146">
        <v>1</v>
      </c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341">
        <v>60000</v>
      </c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341"/>
      <c r="BO16" s="341"/>
      <c r="BP16" s="202">
        <f>AN16*BB16</f>
        <v>60000</v>
      </c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>
        <f>BP16</f>
        <v>60000</v>
      </c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2"/>
      <c r="DI16" s="125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7"/>
      <c r="DV16" s="125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7"/>
    </row>
    <row r="17" spans="1:138" s="5" customFormat="1" ht="39" customHeight="1" hidden="1">
      <c r="A17" s="135" t="s">
        <v>7</v>
      </c>
      <c r="B17" s="136"/>
      <c r="C17" s="136"/>
      <c r="D17" s="136"/>
      <c r="E17" s="136"/>
      <c r="F17" s="137"/>
      <c r="G17" s="169" t="s">
        <v>194</v>
      </c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343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3"/>
      <c r="AN17" s="146" t="s">
        <v>1</v>
      </c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 t="s">
        <v>1</v>
      </c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3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2"/>
      <c r="DI17" s="125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7"/>
      <c r="DV17" s="125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7"/>
    </row>
    <row r="18" spans="1:138" s="5" customFormat="1" ht="26.25" customHeight="1" hidden="1">
      <c r="A18" s="338" t="s">
        <v>25</v>
      </c>
      <c r="B18" s="120"/>
      <c r="C18" s="120"/>
      <c r="D18" s="120"/>
      <c r="E18" s="120"/>
      <c r="F18" s="227"/>
      <c r="G18" s="169" t="s">
        <v>112</v>
      </c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340" t="s">
        <v>1</v>
      </c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227"/>
      <c r="AN18" s="146" t="s">
        <v>1</v>
      </c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 t="s">
        <v>1</v>
      </c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 t="s">
        <v>1</v>
      </c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25" t="s">
        <v>1</v>
      </c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 t="s">
        <v>1</v>
      </c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7"/>
      <c r="DI18" s="125" t="s">
        <v>1</v>
      </c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7"/>
      <c r="DV18" s="125" t="s">
        <v>1</v>
      </c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7"/>
    </row>
    <row r="19" spans="1:138" s="5" customFormat="1" ht="26.25" customHeight="1" hidden="1">
      <c r="A19" s="338" t="s">
        <v>26</v>
      </c>
      <c r="B19" s="120"/>
      <c r="C19" s="120"/>
      <c r="D19" s="120"/>
      <c r="E19" s="120"/>
      <c r="F19" s="227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343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3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7"/>
      <c r="DI19" s="125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7"/>
      <c r="DV19" s="125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7"/>
    </row>
    <row r="20" spans="1:138" s="5" customFormat="1" ht="48" customHeight="1" hidden="1">
      <c r="A20" s="135" t="s">
        <v>8</v>
      </c>
      <c r="B20" s="136"/>
      <c r="C20" s="136"/>
      <c r="D20" s="136"/>
      <c r="E20" s="136"/>
      <c r="F20" s="137"/>
      <c r="G20" s="344" t="s">
        <v>195</v>
      </c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3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3"/>
      <c r="AN20" s="146" t="s">
        <v>1</v>
      </c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 t="s">
        <v>1</v>
      </c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7"/>
      <c r="DI20" s="125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7"/>
      <c r="DV20" s="125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7"/>
    </row>
    <row r="21" spans="1:138" s="5" customFormat="1" ht="24" customHeight="1" hidden="1">
      <c r="A21" s="338" t="s">
        <v>11</v>
      </c>
      <c r="B21" s="120"/>
      <c r="C21" s="120"/>
      <c r="D21" s="120"/>
      <c r="E21" s="120"/>
      <c r="F21" s="227"/>
      <c r="G21" s="169" t="s">
        <v>112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340" t="s">
        <v>1</v>
      </c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227"/>
      <c r="AN21" s="146" t="s">
        <v>1</v>
      </c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 t="s">
        <v>1</v>
      </c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 t="s">
        <v>1</v>
      </c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25" t="s">
        <v>1</v>
      </c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 t="s">
        <v>1</v>
      </c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7"/>
      <c r="DI21" s="125" t="s">
        <v>1</v>
      </c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7"/>
      <c r="DV21" s="125" t="s">
        <v>1</v>
      </c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7"/>
    </row>
    <row r="22" spans="1:138" s="5" customFormat="1" ht="24" customHeight="1" hidden="1">
      <c r="A22" s="338" t="s">
        <v>12</v>
      </c>
      <c r="B22" s="120"/>
      <c r="C22" s="120"/>
      <c r="D22" s="120"/>
      <c r="E22" s="120"/>
      <c r="F22" s="227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343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3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25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7"/>
      <c r="CR22" s="125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7"/>
      <c r="DI22" s="125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7"/>
      <c r="DV22" s="125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7"/>
    </row>
    <row r="23" spans="1:138" s="5" customFormat="1" ht="16.5" customHeight="1">
      <c r="A23" s="190" t="s">
        <v>17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6"/>
      <c r="BP23" s="342">
        <f>BP6</f>
        <v>5410344.5035999995</v>
      </c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227"/>
      <c r="CD23" s="131">
        <f>CD6</f>
        <v>1806854.4995</v>
      </c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7"/>
      <c r="CR23" s="131">
        <f>CR6</f>
        <v>3603490</v>
      </c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2"/>
      <c r="DI23" s="125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7"/>
      <c r="DV23" s="125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7"/>
    </row>
    <row r="24" spans="7:138" ht="15"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</row>
  </sheetData>
  <sheetProtection/>
  <mergeCells count="197">
    <mergeCell ref="CD13:CQ13"/>
    <mergeCell ref="CR13:DH13"/>
    <mergeCell ref="DI13:DU13"/>
    <mergeCell ref="DV13:EH13"/>
    <mergeCell ref="A13:F13"/>
    <mergeCell ref="G13:Y13"/>
    <mergeCell ref="Z13:AM13"/>
    <mergeCell ref="AN13:BA13"/>
    <mergeCell ref="BB13:BO13"/>
    <mergeCell ref="BP13:CC13"/>
    <mergeCell ref="CD12:CQ12"/>
    <mergeCell ref="CR12:DH12"/>
    <mergeCell ref="DI12:DU12"/>
    <mergeCell ref="DV12:EH12"/>
    <mergeCell ref="A12:F12"/>
    <mergeCell ref="G12:Y12"/>
    <mergeCell ref="Z12:AM12"/>
    <mergeCell ref="AN12:BA12"/>
    <mergeCell ref="BB12:BO12"/>
    <mergeCell ref="BP12:CC12"/>
    <mergeCell ref="CD9:CQ9"/>
    <mergeCell ref="CR9:DH9"/>
    <mergeCell ref="DI9:DU9"/>
    <mergeCell ref="DV9:EH9"/>
    <mergeCell ref="A9:F9"/>
    <mergeCell ref="G9:Y9"/>
    <mergeCell ref="Z9:AM9"/>
    <mergeCell ref="AN9:BA9"/>
    <mergeCell ref="BB9:BO9"/>
    <mergeCell ref="BP9:CC9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7:EH7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8:EH8"/>
    <mergeCell ref="A17:F17"/>
    <mergeCell ref="G17:Y17"/>
    <mergeCell ref="Z17:AM17"/>
    <mergeCell ref="AN17:BA17"/>
    <mergeCell ref="BB17:BO17"/>
    <mergeCell ref="BP17:CC17"/>
    <mergeCell ref="CD17:CQ17"/>
    <mergeCell ref="CR17:DH17"/>
    <mergeCell ref="DI17:DU17"/>
    <mergeCell ref="DV17:EH17"/>
    <mergeCell ref="A18:F18"/>
    <mergeCell ref="G18:Y18"/>
    <mergeCell ref="Z18:AM18"/>
    <mergeCell ref="AN18:BA18"/>
    <mergeCell ref="BB18:BO18"/>
    <mergeCell ref="BP18:CC18"/>
    <mergeCell ref="CD18:CQ18"/>
    <mergeCell ref="CR18:DH18"/>
    <mergeCell ref="DI18:DU18"/>
    <mergeCell ref="DV18:EH18"/>
    <mergeCell ref="A19:F19"/>
    <mergeCell ref="G19:Y19"/>
    <mergeCell ref="Z19:AM19"/>
    <mergeCell ref="AN19:BA19"/>
    <mergeCell ref="BB19:BO19"/>
    <mergeCell ref="BP19:CC19"/>
    <mergeCell ref="CD19:CQ19"/>
    <mergeCell ref="CR19:DH19"/>
    <mergeCell ref="DI19:DU19"/>
    <mergeCell ref="DV19:EH19"/>
    <mergeCell ref="A20:F20"/>
    <mergeCell ref="G20:Y20"/>
    <mergeCell ref="Z20:AM20"/>
    <mergeCell ref="AN20:BA20"/>
    <mergeCell ref="BB20:BO20"/>
    <mergeCell ref="BP20:CC20"/>
    <mergeCell ref="CD20:CQ20"/>
    <mergeCell ref="CR20:DH20"/>
    <mergeCell ref="DI20:DU20"/>
    <mergeCell ref="DV20:EH20"/>
    <mergeCell ref="A21:F21"/>
    <mergeCell ref="G21:Y21"/>
    <mergeCell ref="Z21:AM21"/>
    <mergeCell ref="AN21:BA21"/>
    <mergeCell ref="BB21:BO21"/>
    <mergeCell ref="BP21:CC21"/>
    <mergeCell ref="CD21:CQ21"/>
    <mergeCell ref="CR21:DH21"/>
    <mergeCell ref="DI21:DU21"/>
    <mergeCell ref="DV21:EH21"/>
    <mergeCell ref="A22:F22"/>
    <mergeCell ref="G22:Y22"/>
    <mergeCell ref="Z22:AM22"/>
    <mergeCell ref="AN22:BA22"/>
    <mergeCell ref="BB22:BO22"/>
    <mergeCell ref="BP22:CC22"/>
    <mergeCell ref="CD22:CQ22"/>
    <mergeCell ref="CR22:DH22"/>
    <mergeCell ref="DI22:DU22"/>
    <mergeCell ref="DV22:EH22"/>
    <mergeCell ref="A23:BO23"/>
    <mergeCell ref="BP23:CC23"/>
    <mergeCell ref="CD23:CQ23"/>
    <mergeCell ref="CR23:DH23"/>
    <mergeCell ref="DI23:DU23"/>
    <mergeCell ref="DV23:EH23"/>
    <mergeCell ref="A10:F10"/>
    <mergeCell ref="G10:Y10"/>
    <mergeCell ref="Z10:AM10"/>
    <mergeCell ref="AN10:BA10"/>
    <mergeCell ref="BB10:BO10"/>
    <mergeCell ref="BP10:CC10"/>
    <mergeCell ref="A11:F11"/>
    <mergeCell ref="G11:Y11"/>
    <mergeCell ref="Z11:AM11"/>
    <mergeCell ref="AN11:BA11"/>
    <mergeCell ref="BB11:BO11"/>
    <mergeCell ref="BP11:CC11"/>
    <mergeCell ref="CD11:CQ11"/>
    <mergeCell ref="CR11:DH11"/>
    <mergeCell ref="DI11:DU11"/>
    <mergeCell ref="DV11:EH11"/>
    <mergeCell ref="CD10:CQ10"/>
    <mergeCell ref="CR10:DH10"/>
    <mergeCell ref="DI10:DU10"/>
    <mergeCell ref="DV10:EH10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A16:F16"/>
    <mergeCell ref="G16:Y16"/>
    <mergeCell ref="Z16:AM16"/>
    <mergeCell ref="AN16:BA16"/>
    <mergeCell ref="BB16:BO16"/>
    <mergeCell ref="BP16:CC16"/>
    <mergeCell ref="CD16:CQ16"/>
    <mergeCell ref="CR16:DH16"/>
    <mergeCell ref="DI16:DU16"/>
    <mergeCell ref="DV16:EH16"/>
    <mergeCell ref="CD15:CQ15"/>
    <mergeCell ref="CR15:DH15"/>
    <mergeCell ref="DI15:DU15"/>
    <mergeCell ref="DV15:EH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4"/>
  <sheetViews>
    <sheetView tabSelected="1" zoomScaleSheetLayoutView="100" zoomScalePageLayoutView="0" workbookViewId="0" topLeftCell="A7">
      <selection activeCell="X12" sqref="X12:AK12"/>
    </sheetView>
  </sheetViews>
  <sheetFormatPr defaultColWidth="0.875" defaultRowHeight="12.75"/>
  <cols>
    <col min="1" max="86" width="0.875" style="1" customWidth="1"/>
    <col min="87" max="87" width="2.00390625" style="1" customWidth="1"/>
    <col min="88" max="127" width="0.875" style="1" customWidth="1"/>
    <col min="128" max="128" width="2.625" style="1" customWidth="1"/>
    <col min="129" max="16384" width="0.875" style="1" customWidth="1"/>
  </cols>
  <sheetData>
    <row r="1" spans="1:138" s="4" customFormat="1" ht="15">
      <c r="A1" s="4" t="s">
        <v>113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7:138" s="4" customFormat="1" ht="12.75" customHeight="1"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</row>
    <row r="3" spans="1:138" s="3" customFormat="1" ht="86.25" customHeight="1">
      <c r="A3" s="235" t="s">
        <v>3</v>
      </c>
      <c r="B3" s="252"/>
      <c r="C3" s="252"/>
      <c r="D3" s="252"/>
      <c r="E3" s="252"/>
      <c r="F3" s="253"/>
      <c r="G3" s="363" t="s">
        <v>21</v>
      </c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4"/>
      <c r="X3" s="362" t="s">
        <v>171</v>
      </c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41"/>
      <c r="AL3" s="363" t="s">
        <v>74</v>
      </c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41"/>
      <c r="AY3" s="362" t="s">
        <v>110</v>
      </c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4"/>
      <c r="BL3" s="362" t="s">
        <v>116</v>
      </c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4"/>
      <c r="BX3" s="362" t="s">
        <v>192</v>
      </c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4"/>
      <c r="CJ3" s="368" t="s">
        <v>137</v>
      </c>
      <c r="CK3" s="369"/>
      <c r="CL3" s="369"/>
      <c r="CM3" s="369"/>
      <c r="CN3" s="369"/>
      <c r="CO3" s="369"/>
      <c r="CP3" s="369"/>
      <c r="CQ3" s="369"/>
      <c r="CR3" s="369"/>
      <c r="CS3" s="369"/>
      <c r="CT3" s="369"/>
      <c r="CU3" s="369"/>
      <c r="CV3" s="369"/>
      <c r="CW3" s="370"/>
      <c r="CX3" s="368" t="s">
        <v>138</v>
      </c>
      <c r="CY3" s="369"/>
      <c r="CZ3" s="369"/>
      <c r="DA3" s="369"/>
      <c r="DB3" s="369"/>
      <c r="DC3" s="369"/>
      <c r="DD3" s="369"/>
      <c r="DE3" s="369"/>
      <c r="DF3" s="369"/>
      <c r="DG3" s="369"/>
      <c r="DH3" s="369"/>
      <c r="DI3" s="236"/>
      <c r="DJ3" s="236"/>
      <c r="DK3" s="236"/>
      <c r="DL3" s="236"/>
      <c r="DM3" s="241"/>
      <c r="DN3" s="358" t="s">
        <v>18</v>
      </c>
      <c r="DO3" s="374"/>
      <c r="DP3" s="374"/>
      <c r="DQ3" s="374"/>
      <c r="DR3" s="374"/>
      <c r="DS3" s="374"/>
      <c r="DT3" s="374"/>
      <c r="DU3" s="374"/>
      <c r="DV3" s="374"/>
      <c r="DW3" s="374"/>
      <c r="DX3" s="374"/>
      <c r="DY3" s="374"/>
      <c r="DZ3" s="374"/>
      <c r="EA3" s="374"/>
      <c r="EB3" s="374"/>
      <c r="EC3" s="374"/>
      <c r="ED3" s="374"/>
      <c r="EE3" s="374"/>
      <c r="EF3" s="374"/>
      <c r="EG3" s="374"/>
      <c r="EH3" s="375"/>
    </row>
    <row r="4" spans="1:138" s="3" customFormat="1" ht="36" customHeight="1">
      <c r="A4" s="257"/>
      <c r="B4" s="258"/>
      <c r="C4" s="258"/>
      <c r="D4" s="258"/>
      <c r="E4" s="258"/>
      <c r="F4" s="259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7"/>
      <c r="X4" s="239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4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4"/>
      <c r="AY4" s="365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7"/>
      <c r="BL4" s="365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7"/>
      <c r="BX4" s="365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7"/>
      <c r="CJ4" s="371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3"/>
      <c r="CX4" s="371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240"/>
      <c r="DJ4" s="240"/>
      <c r="DK4" s="240"/>
      <c r="DL4" s="240"/>
      <c r="DM4" s="244"/>
      <c r="DN4" s="358" t="s">
        <v>2</v>
      </c>
      <c r="DO4" s="374"/>
      <c r="DP4" s="374"/>
      <c r="DQ4" s="374"/>
      <c r="DR4" s="374"/>
      <c r="DS4" s="374"/>
      <c r="DT4" s="374"/>
      <c r="DU4" s="374"/>
      <c r="DV4" s="374"/>
      <c r="DW4" s="374"/>
      <c r="DX4" s="375"/>
      <c r="DY4" s="358" t="s">
        <v>19</v>
      </c>
      <c r="DZ4" s="374"/>
      <c r="EA4" s="374"/>
      <c r="EB4" s="374"/>
      <c r="EC4" s="374"/>
      <c r="ED4" s="374"/>
      <c r="EE4" s="374"/>
      <c r="EF4" s="374"/>
      <c r="EG4" s="374"/>
      <c r="EH4" s="375"/>
    </row>
    <row r="5" spans="1:138" s="6" customFormat="1" ht="12.75">
      <c r="A5" s="174">
        <v>1</v>
      </c>
      <c r="B5" s="175"/>
      <c r="C5" s="175"/>
      <c r="D5" s="175"/>
      <c r="E5" s="175"/>
      <c r="F5" s="176"/>
      <c r="G5" s="350">
        <v>2</v>
      </c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1"/>
      <c r="X5" s="343">
        <v>3</v>
      </c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343">
        <v>4</v>
      </c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3"/>
      <c r="AY5" s="349">
        <v>5</v>
      </c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1"/>
      <c r="BL5" s="349">
        <v>6</v>
      </c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1"/>
      <c r="BX5" s="349">
        <v>7</v>
      </c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1"/>
      <c r="CJ5" s="345">
        <v>8</v>
      </c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7"/>
      <c r="CX5" s="345">
        <v>9</v>
      </c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76"/>
      <c r="DJ5" s="376"/>
      <c r="DK5" s="376"/>
      <c r="DL5" s="376"/>
      <c r="DM5" s="377"/>
      <c r="DN5" s="345">
        <v>10</v>
      </c>
      <c r="DO5" s="346"/>
      <c r="DP5" s="346"/>
      <c r="DQ5" s="346"/>
      <c r="DR5" s="346"/>
      <c r="DS5" s="346"/>
      <c r="DT5" s="346"/>
      <c r="DU5" s="346"/>
      <c r="DV5" s="346"/>
      <c r="DW5" s="346"/>
      <c r="DX5" s="347"/>
      <c r="DY5" s="345">
        <v>11</v>
      </c>
      <c r="DZ5" s="346"/>
      <c r="EA5" s="346"/>
      <c r="EB5" s="346"/>
      <c r="EC5" s="346"/>
      <c r="ED5" s="346"/>
      <c r="EE5" s="346"/>
      <c r="EF5" s="346"/>
      <c r="EG5" s="346"/>
      <c r="EH5" s="347"/>
    </row>
    <row r="6" spans="1:138" s="5" customFormat="1" ht="26.25" customHeight="1">
      <c r="A6" s="135" t="s">
        <v>6</v>
      </c>
      <c r="B6" s="136"/>
      <c r="C6" s="136"/>
      <c r="D6" s="136"/>
      <c r="E6" s="136"/>
      <c r="F6" s="137"/>
      <c r="G6" s="169" t="s">
        <v>114</v>
      </c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70"/>
      <c r="X6" s="340" t="s">
        <v>1</v>
      </c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340" t="s">
        <v>1</v>
      </c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227"/>
      <c r="AY6" s="146" t="s">
        <v>1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 t="s">
        <v>1</v>
      </c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25" t="s">
        <v>1</v>
      </c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 t="s">
        <v>1</v>
      </c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7"/>
      <c r="CX6" s="358" t="s">
        <v>1</v>
      </c>
      <c r="CY6" s="374"/>
      <c r="CZ6" s="374"/>
      <c r="DA6" s="374"/>
      <c r="DB6" s="374"/>
      <c r="DC6" s="374"/>
      <c r="DD6" s="374"/>
      <c r="DE6" s="374"/>
      <c r="DF6" s="374"/>
      <c r="DG6" s="374"/>
      <c r="DH6" s="374"/>
      <c r="DI6" s="120"/>
      <c r="DJ6" s="120"/>
      <c r="DK6" s="120"/>
      <c r="DL6" s="120"/>
      <c r="DM6" s="227"/>
      <c r="DN6" s="125" t="s">
        <v>1</v>
      </c>
      <c r="DO6" s="126"/>
      <c r="DP6" s="126"/>
      <c r="DQ6" s="126"/>
      <c r="DR6" s="126"/>
      <c r="DS6" s="126"/>
      <c r="DT6" s="126"/>
      <c r="DU6" s="126"/>
      <c r="DV6" s="126"/>
      <c r="DW6" s="126"/>
      <c r="DX6" s="127"/>
      <c r="DY6" s="125" t="s">
        <v>1</v>
      </c>
      <c r="DZ6" s="126"/>
      <c r="EA6" s="126"/>
      <c r="EB6" s="126"/>
      <c r="EC6" s="126"/>
      <c r="ED6" s="126"/>
      <c r="EE6" s="126"/>
      <c r="EF6" s="126"/>
      <c r="EG6" s="126"/>
      <c r="EH6" s="127"/>
    </row>
    <row r="7" spans="1:138" s="5" customFormat="1" ht="26.25" customHeight="1">
      <c r="A7" s="135" t="s">
        <v>22</v>
      </c>
      <c r="B7" s="136"/>
      <c r="C7" s="136"/>
      <c r="D7" s="136"/>
      <c r="E7" s="136"/>
      <c r="F7" s="137"/>
      <c r="G7" s="169" t="s">
        <v>115</v>
      </c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34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340" t="s">
        <v>1</v>
      </c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227"/>
      <c r="AY7" s="146" t="s">
        <v>1</v>
      </c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 t="s">
        <v>1</v>
      </c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8"/>
      <c r="BX7" s="202">
        <f>BX14</f>
        <v>6496453.807879999</v>
      </c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8"/>
      <c r="CJ7" s="131">
        <f>CJ14</f>
        <v>5373033.812809999</v>
      </c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358"/>
      <c r="CY7" s="374"/>
      <c r="CZ7" s="374"/>
      <c r="DA7" s="374"/>
      <c r="DB7" s="374"/>
      <c r="DC7" s="374"/>
      <c r="DD7" s="374"/>
      <c r="DE7" s="374"/>
      <c r="DF7" s="374"/>
      <c r="DG7" s="374"/>
      <c r="DH7" s="374"/>
      <c r="DI7" s="120"/>
      <c r="DJ7" s="120"/>
      <c r="DK7" s="120"/>
      <c r="DL7" s="120"/>
      <c r="DM7" s="227"/>
      <c r="DN7" s="125"/>
      <c r="DO7" s="378"/>
      <c r="DP7" s="378"/>
      <c r="DQ7" s="378"/>
      <c r="DR7" s="378"/>
      <c r="DS7" s="378"/>
      <c r="DT7" s="378"/>
      <c r="DU7" s="378"/>
      <c r="DV7" s="378"/>
      <c r="DW7" s="378"/>
      <c r="DX7" s="379"/>
      <c r="DY7" s="125"/>
      <c r="DZ7" s="126"/>
      <c r="EA7" s="126"/>
      <c r="EB7" s="126"/>
      <c r="EC7" s="126"/>
      <c r="ED7" s="126"/>
      <c r="EE7" s="126"/>
      <c r="EF7" s="126"/>
      <c r="EG7" s="126"/>
      <c r="EH7" s="127"/>
    </row>
    <row r="8" spans="1:138" s="5" customFormat="1" ht="51.75" customHeight="1">
      <c r="A8" s="184" t="s">
        <v>45</v>
      </c>
      <c r="B8" s="120"/>
      <c r="C8" s="120"/>
      <c r="D8" s="120"/>
      <c r="E8" s="120"/>
      <c r="F8" s="227"/>
      <c r="G8" s="309" t="s">
        <v>247</v>
      </c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40">
        <v>346</v>
      </c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340" t="s">
        <v>248</v>
      </c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60"/>
      <c r="AY8" s="125">
        <v>403</v>
      </c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342">
        <v>1000</v>
      </c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5"/>
      <c r="BX8" s="342">
        <f aca="true" t="shared" si="0" ref="BX8:BX13">AY8*BL8</f>
        <v>403000</v>
      </c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5"/>
      <c r="CJ8" s="342">
        <f>BX8</f>
        <v>403000</v>
      </c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361"/>
      <c r="CX8" s="342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5"/>
      <c r="DN8" s="342"/>
      <c r="DO8" s="224"/>
      <c r="DP8" s="224"/>
      <c r="DQ8" s="224"/>
      <c r="DR8" s="224"/>
      <c r="DS8" s="224"/>
      <c r="DT8" s="224"/>
      <c r="DU8" s="224"/>
      <c r="DV8" s="224"/>
      <c r="DW8" s="224"/>
      <c r="DX8" s="225"/>
      <c r="DY8" s="342"/>
      <c r="DZ8" s="224"/>
      <c r="EA8" s="224"/>
      <c r="EB8" s="224"/>
      <c r="EC8" s="224"/>
      <c r="ED8" s="224"/>
      <c r="EE8" s="224"/>
      <c r="EF8" s="224"/>
      <c r="EG8" s="224"/>
      <c r="EH8" s="225"/>
    </row>
    <row r="9" spans="1:138" s="5" customFormat="1" ht="51.75" customHeight="1">
      <c r="A9" s="184" t="s">
        <v>294</v>
      </c>
      <c r="B9" s="120"/>
      <c r="C9" s="120"/>
      <c r="D9" s="120"/>
      <c r="E9" s="120"/>
      <c r="F9" s="227"/>
      <c r="G9" s="309" t="s">
        <v>247</v>
      </c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40">
        <v>346</v>
      </c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340" t="s">
        <v>248</v>
      </c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60"/>
      <c r="AY9" s="125">
        <v>4585</v>
      </c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342">
        <v>337.49418</v>
      </c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5"/>
      <c r="BX9" s="342">
        <f t="shared" si="0"/>
        <v>1547410.8153</v>
      </c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5"/>
      <c r="CJ9" s="342">
        <v>1547410.82</v>
      </c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361"/>
      <c r="CX9" s="342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5"/>
      <c r="DN9" s="342"/>
      <c r="DO9" s="224"/>
      <c r="DP9" s="224"/>
      <c r="DQ9" s="224"/>
      <c r="DR9" s="224"/>
      <c r="DS9" s="224"/>
      <c r="DT9" s="224"/>
      <c r="DU9" s="224"/>
      <c r="DV9" s="224"/>
      <c r="DW9" s="224"/>
      <c r="DX9" s="225"/>
      <c r="DY9" s="342"/>
      <c r="DZ9" s="224"/>
      <c r="EA9" s="224"/>
      <c r="EB9" s="224"/>
      <c r="EC9" s="224"/>
      <c r="ED9" s="224"/>
      <c r="EE9" s="224"/>
      <c r="EF9" s="224"/>
      <c r="EG9" s="224"/>
      <c r="EH9" s="225"/>
    </row>
    <row r="10" spans="1:138" s="5" customFormat="1" ht="51.75" customHeight="1">
      <c r="A10" s="184" t="s">
        <v>296</v>
      </c>
      <c r="B10" s="120"/>
      <c r="C10" s="120"/>
      <c r="D10" s="120"/>
      <c r="E10" s="120"/>
      <c r="F10" s="227"/>
      <c r="G10" s="309" t="s">
        <v>345</v>
      </c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40">
        <v>346</v>
      </c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340" t="s">
        <v>248</v>
      </c>
      <c r="AM10" s="359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/>
      <c r="AX10" s="360"/>
      <c r="AY10" s="125">
        <v>279</v>
      </c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342">
        <v>216.73836</v>
      </c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5"/>
      <c r="BX10" s="342">
        <f t="shared" si="0"/>
        <v>60470.00244</v>
      </c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5"/>
      <c r="CJ10" s="342">
        <f>BX10</f>
        <v>60470.00244</v>
      </c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361"/>
      <c r="CX10" s="342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5"/>
      <c r="DN10" s="342"/>
      <c r="DO10" s="224"/>
      <c r="DP10" s="224"/>
      <c r="DQ10" s="224"/>
      <c r="DR10" s="224"/>
      <c r="DS10" s="224"/>
      <c r="DT10" s="224"/>
      <c r="DU10" s="224"/>
      <c r="DV10" s="224"/>
      <c r="DW10" s="224"/>
      <c r="DX10" s="225"/>
      <c r="DY10" s="342"/>
      <c r="DZ10" s="224"/>
      <c r="EA10" s="224"/>
      <c r="EB10" s="224"/>
      <c r="EC10" s="224"/>
      <c r="ED10" s="224"/>
      <c r="EE10" s="224"/>
      <c r="EF10" s="224"/>
      <c r="EG10" s="224"/>
      <c r="EH10" s="225"/>
    </row>
    <row r="11" spans="1:138" s="5" customFormat="1" ht="51.75" customHeight="1">
      <c r="A11" s="184" t="s">
        <v>344</v>
      </c>
      <c r="B11" s="120"/>
      <c r="C11" s="120"/>
      <c r="D11" s="120"/>
      <c r="E11" s="120"/>
      <c r="F11" s="227"/>
      <c r="G11" s="309" t="s">
        <v>297</v>
      </c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40">
        <v>346</v>
      </c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340" t="s">
        <v>248</v>
      </c>
      <c r="AM11" s="359"/>
      <c r="AN11" s="359"/>
      <c r="AO11" s="359"/>
      <c r="AP11" s="359"/>
      <c r="AQ11" s="359"/>
      <c r="AR11" s="359"/>
      <c r="AS11" s="359"/>
      <c r="AT11" s="359"/>
      <c r="AU11" s="359"/>
      <c r="AV11" s="359"/>
      <c r="AW11" s="359"/>
      <c r="AX11" s="360"/>
      <c r="AY11" s="125">
        <v>4497</v>
      </c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342">
        <v>622.637314</v>
      </c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5"/>
      <c r="BX11" s="342">
        <f t="shared" si="0"/>
        <v>2800000.0010579997</v>
      </c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5"/>
      <c r="CJ11" s="342">
        <f>BX11</f>
        <v>2800000.0010579997</v>
      </c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361"/>
      <c r="CX11" s="342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5"/>
      <c r="DN11" s="342"/>
      <c r="DO11" s="224"/>
      <c r="DP11" s="224"/>
      <c r="DQ11" s="224"/>
      <c r="DR11" s="224"/>
      <c r="DS11" s="224"/>
      <c r="DT11" s="224"/>
      <c r="DU11" s="224"/>
      <c r="DV11" s="224"/>
      <c r="DW11" s="224"/>
      <c r="DX11" s="225"/>
      <c r="DY11" s="342"/>
      <c r="DZ11" s="224"/>
      <c r="EA11" s="224"/>
      <c r="EB11" s="224"/>
      <c r="EC11" s="224"/>
      <c r="ED11" s="224"/>
      <c r="EE11" s="224"/>
      <c r="EF11" s="224"/>
      <c r="EG11" s="224"/>
      <c r="EH11" s="225"/>
    </row>
    <row r="12" spans="1:138" s="5" customFormat="1" ht="97.5" customHeight="1">
      <c r="A12" s="184" t="s">
        <v>346</v>
      </c>
      <c r="B12" s="120"/>
      <c r="C12" s="120"/>
      <c r="D12" s="120"/>
      <c r="E12" s="120"/>
      <c r="F12" s="227"/>
      <c r="G12" s="309" t="s">
        <v>347</v>
      </c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40">
        <v>341</v>
      </c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340" t="s">
        <v>248</v>
      </c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60"/>
      <c r="AY12" s="125">
        <v>944</v>
      </c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342">
        <v>595.501048</v>
      </c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5"/>
      <c r="BX12" s="342">
        <f t="shared" si="0"/>
        <v>562152.989312</v>
      </c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5"/>
      <c r="CJ12" s="342">
        <f>BX12</f>
        <v>562152.989312</v>
      </c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361"/>
      <c r="CX12" s="342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5"/>
      <c r="DN12" s="342"/>
      <c r="DO12" s="224"/>
      <c r="DP12" s="224"/>
      <c r="DQ12" s="224"/>
      <c r="DR12" s="224"/>
      <c r="DS12" s="224"/>
      <c r="DT12" s="224"/>
      <c r="DU12" s="224"/>
      <c r="DV12" s="224"/>
      <c r="DW12" s="224"/>
      <c r="DX12" s="225"/>
      <c r="DY12" s="342"/>
      <c r="DZ12" s="224"/>
      <c r="EA12" s="224"/>
      <c r="EB12" s="224"/>
      <c r="EC12" s="224"/>
      <c r="ED12" s="224"/>
      <c r="EE12" s="224"/>
      <c r="EF12" s="224"/>
      <c r="EG12" s="224"/>
      <c r="EH12" s="225"/>
    </row>
    <row r="13" spans="1:138" s="5" customFormat="1" ht="97.5" customHeight="1">
      <c r="A13" s="184" t="s">
        <v>359</v>
      </c>
      <c r="B13" s="120"/>
      <c r="C13" s="120"/>
      <c r="D13" s="120"/>
      <c r="E13" s="120"/>
      <c r="F13" s="227"/>
      <c r="G13" s="309" t="s">
        <v>360</v>
      </c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58">
        <v>346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340" t="s">
        <v>248</v>
      </c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60"/>
      <c r="AY13" s="125">
        <v>1993</v>
      </c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342">
        <v>563.68289</v>
      </c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5"/>
      <c r="BX13" s="342">
        <f t="shared" si="0"/>
        <v>1123419.99977</v>
      </c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5"/>
      <c r="CJ13" s="342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361"/>
      <c r="CX13" s="342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5"/>
      <c r="DN13" s="342">
        <f>BX13</f>
        <v>1123419.99977</v>
      </c>
      <c r="DO13" s="224"/>
      <c r="DP13" s="224"/>
      <c r="DQ13" s="224"/>
      <c r="DR13" s="224"/>
      <c r="DS13" s="224"/>
      <c r="DT13" s="224"/>
      <c r="DU13" s="224"/>
      <c r="DV13" s="224"/>
      <c r="DW13" s="224"/>
      <c r="DX13" s="225"/>
      <c r="DY13" s="342"/>
      <c r="DZ13" s="224"/>
      <c r="EA13" s="224"/>
      <c r="EB13" s="224"/>
      <c r="EC13" s="224"/>
      <c r="ED13" s="224"/>
      <c r="EE13" s="224"/>
      <c r="EF13" s="224"/>
      <c r="EG13" s="224"/>
      <c r="EH13" s="225"/>
    </row>
    <row r="14" spans="1:138" s="5" customFormat="1" ht="16.5" customHeight="1">
      <c r="A14" s="190" t="s">
        <v>17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40"/>
      <c r="BX14" s="342">
        <f>SUM(BX8:CI13)</f>
        <v>6496453.807879999</v>
      </c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227"/>
      <c r="CJ14" s="342">
        <f>SUM(CJ8:CW13)</f>
        <v>5373033.812809999</v>
      </c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227"/>
      <c r="CX14" s="358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227"/>
      <c r="DN14" s="131">
        <f>DN13</f>
        <v>1123419.99977</v>
      </c>
      <c r="DO14" s="141"/>
      <c r="DP14" s="141"/>
      <c r="DQ14" s="141"/>
      <c r="DR14" s="141"/>
      <c r="DS14" s="141"/>
      <c r="DT14" s="141"/>
      <c r="DU14" s="141"/>
      <c r="DV14" s="141"/>
      <c r="DW14" s="141"/>
      <c r="DX14" s="142"/>
      <c r="DY14" s="125"/>
      <c r="DZ14" s="126"/>
      <c r="EA14" s="126"/>
      <c r="EB14" s="126"/>
      <c r="EC14" s="126"/>
      <c r="ED14" s="126"/>
      <c r="EE14" s="126"/>
      <c r="EF14" s="126"/>
      <c r="EG14" s="126"/>
      <c r="EH14" s="127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</sheetData>
  <sheetProtection/>
  <mergeCells count="117">
    <mergeCell ref="DY9:EH9"/>
    <mergeCell ref="A9:F9"/>
    <mergeCell ref="G9:W9"/>
    <mergeCell ref="X9:AK9"/>
    <mergeCell ref="AL9:AX9"/>
    <mergeCell ref="AY9:BK9"/>
    <mergeCell ref="BL9:BW9"/>
    <mergeCell ref="DY14:EH14"/>
    <mergeCell ref="BX8:CI8"/>
    <mergeCell ref="CJ8:CW8"/>
    <mergeCell ref="CX8:DM8"/>
    <mergeCell ref="DN8:DX8"/>
    <mergeCell ref="DY8:EH8"/>
    <mergeCell ref="BX9:CI9"/>
    <mergeCell ref="CJ9:CW9"/>
    <mergeCell ref="CX9:DM9"/>
    <mergeCell ref="DN9:DX9"/>
    <mergeCell ref="A14:BW14"/>
    <mergeCell ref="BX14:CI14"/>
    <mergeCell ref="CJ14:CW14"/>
    <mergeCell ref="CX14:DM14"/>
    <mergeCell ref="DN14:DX14"/>
    <mergeCell ref="A8:F8"/>
    <mergeCell ref="G8:W8"/>
    <mergeCell ref="X8:AK8"/>
    <mergeCell ref="AL8:AX8"/>
    <mergeCell ref="AY8:BK8"/>
    <mergeCell ref="BL8:BW8"/>
    <mergeCell ref="BL7:BW7"/>
    <mergeCell ref="BX7:CI7"/>
    <mergeCell ref="CJ7:CW7"/>
    <mergeCell ref="CX7:DM7"/>
    <mergeCell ref="DN7:DX7"/>
    <mergeCell ref="DY7:EH7"/>
    <mergeCell ref="BX6:CI6"/>
    <mergeCell ref="CJ6:CW6"/>
    <mergeCell ref="CX6:DM6"/>
    <mergeCell ref="DN6:DX6"/>
    <mergeCell ref="DY6:EH6"/>
    <mergeCell ref="A7:F7"/>
    <mergeCell ref="G7:W7"/>
    <mergeCell ref="X7:AK7"/>
    <mergeCell ref="AL7:AX7"/>
    <mergeCell ref="AY7:BK7"/>
    <mergeCell ref="CJ5:CW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BX3:CI4"/>
    <mergeCell ref="CJ3:CW4"/>
    <mergeCell ref="CX3:DM4"/>
    <mergeCell ref="A3:F4"/>
    <mergeCell ref="G3:W4"/>
    <mergeCell ref="X3:AK4"/>
    <mergeCell ref="AL3:AX4"/>
    <mergeCell ref="AY3:BK4"/>
    <mergeCell ref="BL3:BW4"/>
    <mergeCell ref="A11:F11"/>
    <mergeCell ref="G11:W11"/>
    <mergeCell ref="X11:AK11"/>
    <mergeCell ref="AL11:AX11"/>
    <mergeCell ref="AY11:BK11"/>
    <mergeCell ref="BL11:BW11"/>
    <mergeCell ref="BL10:BW10"/>
    <mergeCell ref="BX11:CI11"/>
    <mergeCell ref="CJ11:CW11"/>
    <mergeCell ref="CX11:DM11"/>
    <mergeCell ref="DN11:DX11"/>
    <mergeCell ref="DY11:EH11"/>
    <mergeCell ref="A12:F12"/>
    <mergeCell ref="G12:W12"/>
    <mergeCell ref="X12:AK12"/>
    <mergeCell ref="AL12:AX12"/>
    <mergeCell ref="AY12:BK12"/>
    <mergeCell ref="A10:F10"/>
    <mergeCell ref="G10:W10"/>
    <mergeCell ref="X10:AK10"/>
    <mergeCell ref="AL10:AX10"/>
    <mergeCell ref="AY10:BK10"/>
    <mergeCell ref="DY12:EH12"/>
    <mergeCell ref="BX10:CI10"/>
    <mergeCell ref="CJ10:CW10"/>
    <mergeCell ref="CX10:DM10"/>
    <mergeCell ref="DN10:DX10"/>
    <mergeCell ref="DY10:EH10"/>
    <mergeCell ref="BL12:BW12"/>
    <mergeCell ref="BX12:CI12"/>
    <mergeCell ref="CJ12:CW12"/>
    <mergeCell ref="CX12:DM12"/>
    <mergeCell ref="DN12:DX12"/>
    <mergeCell ref="BX13:CI13"/>
    <mergeCell ref="CJ13:CW13"/>
    <mergeCell ref="CX13:DM13"/>
    <mergeCell ref="DN13:DX13"/>
    <mergeCell ref="DY13:EH13"/>
    <mergeCell ref="A13:F13"/>
    <mergeCell ref="G13:W13"/>
    <mergeCell ref="X13:AK13"/>
    <mergeCell ref="AL13:AX13"/>
    <mergeCell ref="AY13:BK13"/>
    <mergeCell ref="BL13:BW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39"/>
  <sheetViews>
    <sheetView zoomScalePageLayoutView="0" workbookViewId="0" topLeftCell="A1">
      <selection activeCell="AX50" sqref="AX50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396" t="s">
        <v>582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96"/>
      <c r="BP1" s="396"/>
      <c r="BQ1" s="396"/>
      <c r="BR1" s="396"/>
      <c r="BS1" s="396"/>
      <c r="BT1" s="396"/>
      <c r="BU1" s="396"/>
      <c r="BV1" s="396"/>
      <c r="BW1" s="396"/>
      <c r="BX1" s="396"/>
      <c r="BY1" s="396"/>
      <c r="BZ1" s="396"/>
      <c r="CA1" s="396"/>
      <c r="CB1" s="396"/>
      <c r="CC1" s="396"/>
      <c r="CD1" s="396"/>
      <c r="CE1" s="396"/>
      <c r="CF1" s="396"/>
      <c r="CG1" s="396"/>
      <c r="CH1" s="396"/>
      <c r="CI1" s="396"/>
      <c r="CJ1" s="396"/>
      <c r="CK1" s="396"/>
      <c r="CL1" s="396"/>
      <c r="CM1" s="396"/>
      <c r="CN1" s="396"/>
      <c r="CO1" s="396"/>
      <c r="CP1" s="396"/>
      <c r="CQ1" s="396"/>
      <c r="CR1" s="396"/>
      <c r="CS1" s="396"/>
      <c r="CT1" s="396"/>
      <c r="CU1" s="396"/>
      <c r="CV1" s="396"/>
      <c r="CW1" s="396"/>
      <c r="CX1" s="396"/>
      <c r="CY1" s="396"/>
      <c r="CZ1" s="396"/>
      <c r="DA1" s="396"/>
      <c r="DB1" s="396"/>
    </row>
    <row r="3" spans="1:106" ht="11.25" customHeight="1">
      <c r="A3" s="429" t="s">
        <v>3</v>
      </c>
      <c r="B3" s="429"/>
      <c r="C3" s="429"/>
      <c r="D3" s="429"/>
      <c r="E3" s="429"/>
      <c r="F3" s="429"/>
      <c r="G3" s="429"/>
      <c r="H3" s="430"/>
      <c r="I3" s="397" t="s">
        <v>35</v>
      </c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431"/>
      <c r="CN3" s="398" t="s">
        <v>583</v>
      </c>
      <c r="CO3" s="429"/>
      <c r="CP3" s="429"/>
      <c r="CQ3" s="429"/>
      <c r="CR3" s="429"/>
      <c r="CS3" s="429"/>
      <c r="CT3" s="429"/>
      <c r="CU3" s="430"/>
      <c r="CV3" s="398" t="s">
        <v>584</v>
      </c>
      <c r="CW3" s="398" t="s">
        <v>585</v>
      </c>
      <c r="CX3" s="398" t="s">
        <v>586</v>
      </c>
      <c r="CY3" s="399" t="s">
        <v>425</v>
      </c>
      <c r="CZ3" s="400"/>
      <c r="DA3" s="400"/>
      <c r="DB3" s="401"/>
    </row>
    <row r="4" spans="1:106" ht="11.25" customHeight="1">
      <c r="A4" s="432"/>
      <c r="B4" s="432"/>
      <c r="C4" s="432"/>
      <c r="D4" s="432"/>
      <c r="E4" s="432"/>
      <c r="F4" s="432"/>
      <c r="G4" s="432"/>
      <c r="H4" s="433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2"/>
      <c r="BP4" s="402"/>
      <c r="BQ4" s="402"/>
      <c r="BR4" s="402"/>
      <c r="BS4" s="402"/>
      <c r="BT4" s="402"/>
      <c r="BU4" s="402"/>
      <c r="BV4" s="402"/>
      <c r="BW4" s="402"/>
      <c r="BX4" s="402"/>
      <c r="BY4" s="402"/>
      <c r="BZ4" s="402"/>
      <c r="CA4" s="402"/>
      <c r="CB4" s="402"/>
      <c r="CC4" s="402"/>
      <c r="CD4" s="402"/>
      <c r="CE4" s="402"/>
      <c r="CF4" s="402"/>
      <c r="CG4" s="402"/>
      <c r="CH4" s="402"/>
      <c r="CI4" s="402"/>
      <c r="CJ4" s="402"/>
      <c r="CK4" s="402"/>
      <c r="CL4" s="402"/>
      <c r="CM4" s="434"/>
      <c r="CN4" s="403"/>
      <c r="CO4" s="432"/>
      <c r="CP4" s="432"/>
      <c r="CQ4" s="432"/>
      <c r="CR4" s="432"/>
      <c r="CS4" s="432"/>
      <c r="CT4" s="432"/>
      <c r="CU4" s="433"/>
      <c r="CV4" s="403"/>
      <c r="CW4" s="403"/>
      <c r="CX4" s="403"/>
      <c r="CY4" s="435" t="s">
        <v>426</v>
      </c>
      <c r="CZ4" s="435" t="s">
        <v>427</v>
      </c>
      <c r="DA4" s="435" t="s">
        <v>428</v>
      </c>
      <c r="DB4" s="405" t="s">
        <v>429</v>
      </c>
    </row>
    <row r="5" spans="1:106" ht="39" customHeight="1">
      <c r="A5" s="436"/>
      <c r="B5" s="436"/>
      <c r="C5" s="436"/>
      <c r="D5" s="436"/>
      <c r="E5" s="436"/>
      <c r="F5" s="436"/>
      <c r="G5" s="436"/>
      <c r="H5" s="437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  <c r="BW5" s="406"/>
      <c r="BX5" s="406"/>
      <c r="BY5" s="406"/>
      <c r="BZ5" s="406"/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/>
      <c r="CM5" s="438"/>
      <c r="CN5" s="407"/>
      <c r="CO5" s="436"/>
      <c r="CP5" s="436"/>
      <c r="CQ5" s="436"/>
      <c r="CR5" s="436"/>
      <c r="CS5" s="436"/>
      <c r="CT5" s="436"/>
      <c r="CU5" s="437"/>
      <c r="CV5" s="407"/>
      <c r="CW5" s="407"/>
      <c r="CX5" s="407"/>
      <c r="CY5" s="408" t="s">
        <v>587</v>
      </c>
      <c r="CZ5" s="439" t="s">
        <v>588</v>
      </c>
      <c r="DA5" s="439" t="s">
        <v>589</v>
      </c>
      <c r="DB5" s="409"/>
    </row>
    <row r="6" spans="1:106" ht="13.5" customHeight="1" thickBot="1">
      <c r="A6" s="440" t="s">
        <v>6</v>
      </c>
      <c r="B6" s="440"/>
      <c r="C6" s="440"/>
      <c r="D6" s="440"/>
      <c r="E6" s="440"/>
      <c r="F6" s="440"/>
      <c r="G6" s="440"/>
      <c r="H6" s="441"/>
      <c r="I6" s="440" t="s">
        <v>7</v>
      </c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  <c r="BL6" s="440"/>
      <c r="BM6" s="440"/>
      <c r="BN6" s="440"/>
      <c r="BO6" s="440"/>
      <c r="BP6" s="440"/>
      <c r="BQ6" s="440"/>
      <c r="BR6" s="440"/>
      <c r="BS6" s="440"/>
      <c r="BT6" s="440"/>
      <c r="BU6" s="440"/>
      <c r="BV6" s="440"/>
      <c r="BW6" s="440"/>
      <c r="BX6" s="440"/>
      <c r="BY6" s="440"/>
      <c r="BZ6" s="440"/>
      <c r="CA6" s="440"/>
      <c r="CB6" s="440"/>
      <c r="CC6" s="440"/>
      <c r="CD6" s="440"/>
      <c r="CE6" s="440"/>
      <c r="CF6" s="440"/>
      <c r="CG6" s="440"/>
      <c r="CH6" s="440"/>
      <c r="CI6" s="440"/>
      <c r="CJ6" s="440"/>
      <c r="CK6" s="440"/>
      <c r="CL6" s="440"/>
      <c r="CM6" s="441"/>
      <c r="CN6" s="442" t="s">
        <v>8</v>
      </c>
      <c r="CO6" s="443"/>
      <c r="CP6" s="443"/>
      <c r="CQ6" s="443"/>
      <c r="CR6" s="443"/>
      <c r="CS6" s="443"/>
      <c r="CT6" s="443"/>
      <c r="CU6" s="444"/>
      <c r="CV6" s="445" t="s">
        <v>9</v>
      </c>
      <c r="CW6" s="445" t="s">
        <v>36</v>
      </c>
      <c r="CX6" s="445" t="s">
        <v>139</v>
      </c>
      <c r="CY6" s="445" t="s">
        <v>10</v>
      </c>
      <c r="CZ6" s="445" t="s">
        <v>13</v>
      </c>
      <c r="DA6" s="445" t="s">
        <v>70</v>
      </c>
      <c r="DB6" s="446" t="s">
        <v>71</v>
      </c>
    </row>
    <row r="7" spans="1:106" ht="12.75" customHeight="1">
      <c r="A7" s="447">
        <v>1</v>
      </c>
      <c r="B7" s="447"/>
      <c r="C7" s="447"/>
      <c r="D7" s="447"/>
      <c r="E7" s="447"/>
      <c r="F7" s="447"/>
      <c r="G7" s="447"/>
      <c r="H7" s="448"/>
      <c r="I7" s="449" t="s">
        <v>590</v>
      </c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/>
      <c r="BN7" s="450"/>
      <c r="BO7" s="450"/>
      <c r="BP7" s="450"/>
      <c r="BQ7" s="450"/>
      <c r="BR7" s="450"/>
      <c r="BS7" s="450"/>
      <c r="BT7" s="450"/>
      <c r="BU7" s="450"/>
      <c r="BV7" s="450"/>
      <c r="BW7" s="450"/>
      <c r="BX7" s="450"/>
      <c r="BY7" s="450"/>
      <c r="BZ7" s="450"/>
      <c r="CA7" s="450"/>
      <c r="CB7" s="450"/>
      <c r="CC7" s="450"/>
      <c r="CD7" s="450"/>
      <c r="CE7" s="450"/>
      <c r="CF7" s="450"/>
      <c r="CG7" s="450"/>
      <c r="CH7" s="450"/>
      <c r="CI7" s="450"/>
      <c r="CJ7" s="450"/>
      <c r="CK7" s="450"/>
      <c r="CL7" s="450"/>
      <c r="CM7" s="450"/>
      <c r="CN7" s="451" t="s">
        <v>591</v>
      </c>
      <c r="CO7" s="452"/>
      <c r="CP7" s="452"/>
      <c r="CQ7" s="452"/>
      <c r="CR7" s="452"/>
      <c r="CS7" s="452"/>
      <c r="CT7" s="452"/>
      <c r="CU7" s="453"/>
      <c r="CV7" s="415" t="s">
        <v>592</v>
      </c>
      <c r="CW7" s="415" t="s">
        <v>435</v>
      </c>
      <c r="CX7" s="415" t="s">
        <v>435</v>
      </c>
      <c r="CY7" s="416">
        <v>51913922.98</v>
      </c>
      <c r="CZ7" s="416">
        <v>39092039</v>
      </c>
      <c r="DA7" s="416">
        <v>39092039</v>
      </c>
      <c r="DB7" s="417"/>
    </row>
    <row r="8" spans="1:106" ht="24" customHeight="1">
      <c r="A8" s="454" t="s">
        <v>22</v>
      </c>
      <c r="B8" s="454"/>
      <c r="C8" s="454"/>
      <c r="D8" s="454"/>
      <c r="E8" s="454"/>
      <c r="F8" s="454"/>
      <c r="G8" s="454"/>
      <c r="H8" s="455"/>
      <c r="I8" s="456" t="s">
        <v>593</v>
      </c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457"/>
      <c r="BE8" s="457"/>
      <c r="BF8" s="457"/>
      <c r="BG8" s="457"/>
      <c r="BH8" s="457"/>
      <c r="BI8" s="457"/>
      <c r="BJ8" s="457"/>
      <c r="BK8" s="457"/>
      <c r="BL8" s="457"/>
      <c r="BM8" s="457"/>
      <c r="BN8" s="457"/>
      <c r="BO8" s="457"/>
      <c r="BP8" s="457"/>
      <c r="BQ8" s="457"/>
      <c r="BR8" s="457"/>
      <c r="BS8" s="457"/>
      <c r="BT8" s="457"/>
      <c r="BU8" s="457"/>
      <c r="BV8" s="457"/>
      <c r="BW8" s="457"/>
      <c r="BX8" s="457"/>
      <c r="BY8" s="457"/>
      <c r="BZ8" s="457"/>
      <c r="CA8" s="457"/>
      <c r="CB8" s="457"/>
      <c r="CC8" s="457"/>
      <c r="CD8" s="457"/>
      <c r="CE8" s="457"/>
      <c r="CF8" s="457"/>
      <c r="CG8" s="457"/>
      <c r="CH8" s="457"/>
      <c r="CI8" s="457"/>
      <c r="CJ8" s="457"/>
      <c r="CK8" s="457"/>
      <c r="CL8" s="457"/>
      <c r="CM8" s="457"/>
      <c r="CN8" s="458" t="s">
        <v>594</v>
      </c>
      <c r="CO8" s="454"/>
      <c r="CP8" s="454"/>
      <c r="CQ8" s="454"/>
      <c r="CR8" s="454"/>
      <c r="CS8" s="454"/>
      <c r="CT8" s="454"/>
      <c r="CU8" s="455"/>
      <c r="CV8" s="419" t="s">
        <v>592</v>
      </c>
      <c r="CW8" s="419" t="s">
        <v>435</v>
      </c>
      <c r="CX8" s="419" t="s">
        <v>435</v>
      </c>
      <c r="CY8" s="420">
        <v>51913922.98</v>
      </c>
      <c r="CZ8" s="420">
        <v>39092039</v>
      </c>
      <c r="DA8" s="420">
        <v>39092039</v>
      </c>
      <c r="DB8" s="421"/>
    </row>
    <row r="9" spans="1:106" ht="24" customHeight="1">
      <c r="A9" s="454" t="s">
        <v>45</v>
      </c>
      <c r="B9" s="454"/>
      <c r="C9" s="454"/>
      <c r="D9" s="454"/>
      <c r="E9" s="454"/>
      <c r="F9" s="454"/>
      <c r="G9" s="454"/>
      <c r="H9" s="455"/>
      <c r="I9" s="456" t="s">
        <v>595</v>
      </c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57"/>
      <c r="BG9" s="457"/>
      <c r="BH9" s="457"/>
      <c r="BI9" s="457"/>
      <c r="BJ9" s="457"/>
      <c r="BK9" s="457"/>
      <c r="BL9" s="457"/>
      <c r="BM9" s="457"/>
      <c r="BN9" s="457"/>
      <c r="BO9" s="457"/>
      <c r="BP9" s="457"/>
      <c r="BQ9" s="457"/>
      <c r="BR9" s="457"/>
      <c r="BS9" s="457"/>
      <c r="BT9" s="457"/>
      <c r="BU9" s="457"/>
      <c r="BV9" s="457"/>
      <c r="BW9" s="457"/>
      <c r="BX9" s="457"/>
      <c r="BY9" s="457"/>
      <c r="BZ9" s="457"/>
      <c r="CA9" s="457"/>
      <c r="CB9" s="457"/>
      <c r="CC9" s="457"/>
      <c r="CD9" s="457"/>
      <c r="CE9" s="457"/>
      <c r="CF9" s="457"/>
      <c r="CG9" s="457"/>
      <c r="CH9" s="457"/>
      <c r="CI9" s="457"/>
      <c r="CJ9" s="457"/>
      <c r="CK9" s="457"/>
      <c r="CL9" s="457"/>
      <c r="CM9" s="457"/>
      <c r="CN9" s="458" t="s">
        <v>596</v>
      </c>
      <c r="CO9" s="454"/>
      <c r="CP9" s="454"/>
      <c r="CQ9" s="454"/>
      <c r="CR9" s="454"/>
      <c r="CS9" s="454"/>
      <c r="CT9" s="454"/>
      <c r="CU9" s="455"/>
      <c r="CV9" s="419" t="s">
        <v>592</v>
      </c>
      <c r="CW9" s="419" t="s">
        <v>435</v>
      </c>
      <c r="CX9" s="419" t="s">
        <v>435</v>
      </c>
      <c r="CY9" s="420">
        <v>37254392.91</v>
      </c>
      <c r="CZ9" s="420">
        <v>27713900</v>
      </c>
      <c r="DA9" s="420">
        <v>27713900</v>
      </c>
      <c r="DB9" s="421"/>
    </row>
    <row r="10" spans="1:106" ht="24" customHeight="1">
      <c r="A10" s="454" t="s">
        <v>597</v>
      </c>
      <c r="B10" s="454"/>
      <c r="C10" s="454"/>
      <c r="D10" s="454"/>
      <c r="E10" s="454"/>
      <c r="F10" s="454"/>
      <c r="G10" s="454"/>
      <c r="H10" s="455"/>
      <c r="I10" s="456" t="s">
        <v>598</v>
      </c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/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7"/>
      <c r="CH10" s="457"/>
      <c r="CI10" s="457"/>
      <c r="CJ10" s="457"/>
      <c r="CK10" s="457"/>
      <c r="CL10" s="457"/>
      <c r="CM10" s="457"/>
      <c r="CN10" s="458" t="s">
        <v>599</v>
      </c>
      <c r="CO10" s="454"/>
      <c r="CP10" s="454"/>
      <c r="CQ10" s="454"/>
      <c r="CR10" s="454"/>
      <c r="CS10" s="454"/>
      <c r="CT10" s="454"/>
      <c r="CU10" s="455"/>
      <c r="CV10" s="419" t="s">
        <v>600</v>
      </c>
      <c r="CW10" s="419" t="s">
        <v>435</v>
      </c>
      <c r="CX10" s="419" t="s">
        <v>435</v>
      </c>
      <c r="CY10" s="420">
        <v>37254392.91</v>
      </c>
      <c r="CZ10" s="420">
        <v>27713900</v>
      </c>
      <c r="DA10" s="420">
        <v>27713900</v>
      </c>
      <c r="DB10" s="421"/>
    </row>
    <row r="11" spans="1:106" ht="24" customHeight="1">
      <c r="A11" s="454" t="s">
        <v>294</v>
      </c>
      <c r="B11" s="454"/>
      <c r="C11" s="454"/>
      <c r="D11" s="454"/>
      <c r="E11" s="454"/>
      <c r="F11" s="454"/>
      <c r="G11" s="454"/>
      <c r="H11" s="455"/>
      <c r="I11" s="456" t="s">
        <v>601</v>
      </c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457"/>
      <c r="AU11" s="457"/>
      <c r="AV11" s="457"/>
      <c r="AW11" s="457"/>
      <c r="AX11" s="457"/>
      <c r="AY11" s="457"/>
      <c r="AZ11" s="457"/>
      <c r="BA11" s="457"/>
      <c r="BB11" s="457"/>
      <c r="BC11" s="457"/>
      <c r="BD11" s="457"/>
      <c r="BE11" s="457"/>
      <c r="BF11" s="457"/>
      <c r="BG11" s="457"/>
      <c r="BH11" s="457"/>
      <c r="BI11" s="457"/>
      <c r="BJ11" s="457"/>
      <c r="BK11" s="457"/>
      <c r="BL11" s="457"/>
      <c r="BM11" s="457"/>
      <c r="BN11" s="457"/>
      <c r="BO11" s="457"/>
      <c r="BP11" s="457"/>
      <c r="BQ11" s="457"/>
      <c r="BR11" s="457"/>
      <c r="BS11" s="457"/>
      <c r="BT11" s="457"/>
      <c r="BU11" s="457"/>
      <c r="BV11" s="457"/>
      <c r="BW11" s="457"/>
      <c r="BX11" s="457"/>
      <c r="BY11" s="457"/>
      <c r="BZ11" s="457"/>
      <c r="CA11" s="457"/>
      <c r="CB11" s="457"/>
      <c r="CC11" s="457"/>
      <c r="CD11" s="457"/>
      <c r="CE11" s="457"/>
      <c r="CF11" s="457"/>
      <c r="CG11" s="457"/>
      <c r="CH11" s="457"/>
      <c r="CI11" s="457"/>
      <c r="CJ11" s="457"/>
      <c r="CK11" s="457"/>
      <c r="CL11" s="457"/>
      <c r="CM11" s="457"/>
      <c r="CN11" s="458" t="s">
        <v>602</v>
      </c>
      <c r="CO11" s="454"/>
      <c r="CP11" s="454"/>
      <c r="CQ11" s="454"/>
      <c r="CR11" s="454"/>
      <c r="CS11" s="454"/>
      <c r="CT11" s="454"/>
      <c r="CU11" s="455"/>
      <c r="CV11" s="419" t="s">
        <v>592</v>
      </c>
      <c r="CW11" s="419" t="s">
        <v>435</v>
      </c>
      <c r="CX11" s="419" t="s">
        <v>435</v>
      </c>
      <c r="CY11" s="420">
        <v>5903490</v>
      </c>
      <c r="CZ11" s="420">
        <v>2300000</v>
      </c>
      <c r="DA11" s="420">
        <v>2300000</v>
      </c>
      <c r="DB11" s="421"/>
    </row>
    <row r="12" spans="1:106" ht="24" customHeight="1">
      <c r="A12" s="454" t="s">
        <v>603</v>
      </c>
      <c r="B12" s="454"/>
      <c r="C12" s="454"/>
      <c r="D12" s="454"/>
      <c r="E12" s="454"/>
      <c r="F12" s="454"/>
      <c r="G12" s="454"/>
      <c r="H12" s="455"/>
      <c r="I12" s="456" t="s">
        <v>598</v>
      </c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457"/>
      <c r="AE12" s="457"/>
      <c r="AF12" s="457"/>
      <c r="AG12" s="457"/>
      <c r="AH12" s="457"/>
      <c r="AI12" s="457"/>
      <c r="AJ12" s="457"/>
      <c r="AK12" s="457"/>
      <c r="AL12" s="457"/>
      <c r="AM12" s="457"/>
      <c r="AN12" s="457"/>
      <c r="AO12" s="457"/>
      <c r="AP12" s="457"/>
      <c r="AQ12" s="457"/>
      <c r="AR12" s="457"/>
      <c r="AS12" s="457"/>
      <c r="AT12" s="457"/>
      <c r="AU12" s="457"/>
      <c r="AV12" s="457"/>
      <c r="AW12" s="457"/>
      <c r="AX12" s="457"/>
      <c r="AY12" s="457"/>
      <c r="AZ12" s="457"/>
      <c r="BA12" s="457"/>
      <c r="BB12" s="457"/>
      <c r="BC12" s="457"/>
      <c r="BD12" s="457"/>
      <c r="BE12" s="457"/>
      <c r="BF12" s="457"/>
      <c r="BG12" s="457"/>
      <c r="BH12" s="457"/>
      <c r="BI12" s="457"/>
      <c r="BJ12" s="457"/>
      <c r="BK12" s="457"/>
      <c r="BL12" s="457"/>
      <c r="BM12" s="457"/>
      <c r="BN12" s="457"/>
      <c r="BO12" s="457"/>
      <c r="BP12" s="457"/>
      <c r="BQ12" s="457"/>
      <c r="BR12" s="457"/>
      <c r="BS12" s="457"/>
      <c r="BT12" s="457"/>
      <c r="BU12" s="457"/>
      <c r="BV12" s="457"/>
      <c r="BW12" s="457"/>
      <c r="BX12" s="457"/>
      <c r="BY12" s="457"/>
      <c r="BZ12" s="457"/>
      <c r="CA12" s="457"/>
      <c r="CB12" s="457"/>
      <c r="CC12" s="457"/>
      <c r="CD12" s="457"/>
      <c r="CE12" s="457"/>
      <c r="CF12" s="457"/>
      <c r="CG12" s="457"/>
      <c r="CH12" s="457"/>
      <c r="CI12" s="457"/>
      <c r="CJ12" s="457"/>
      <c r="CK12" s="457"/>
      <c r="CL12" s="457"/>
      <c r="CM12" s="457"/>
      <c r="CN12" s="458" t="s">
        <v>604</v>
      </c>
      <c r="CO12" s="454"/>
      <c r="CP12" s="454"/>
      <c r="CQ12" s="454"/>
      <c r="CR12" s="454"/>
      <c r="CS12" s="454"/>
      <c r="CT12" s="454"/>
      <c r="CU12" s="455"/>
      <c r="CV12" s="419" t="s">
        <v>592</v>
      </c>
      <c r="CW12" s="419" t="s">
        <v>435</v>
      </c>
      <c r="CX12" s="419" t="s">
        <v>435</v>
      </c>
      <c r="CY12" s="420">
        <v>5903490</v>
      </c>
      <c r="CZ12" s="420">
        <v>2300000</v>
      </c>
      <c r="DA12" s="420">
        <v>2300000</v>
      </c>
      <c r="DB12" s="421"/>
    </row>
    <row r="13" spans="1:106" ht="24" customHeight="1">
      <c r="A13" s="454" t="s">
        <v>605</v>
      </c>
      <c r="B13" s="454"/>
      <c r="C13" s="454"/>
      <c r="D13" s="454"/>
      <c r="E13" s="454"/>
      <c r="F13" s="454"/>
      <c r="G13" s="454"/>
      <c r="H13" s="455"/>
      <c r="I13" s="456" t="s">
        <v>606</v>
      </c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57"/>
      <c r="BB13" s="457"/>
      <c r="BC13" s="457"/>
      <c r="BD13" s="457"/>
      <c r="BE13" s="457"/>
      <c r="BF13" s="457"/>
      <c r="BG13" s="457"/>
      <c r="BH13" s="457"/>
      <c r="BI13" s="457"/>
      <c r="BJ13" s="457"/>
      <c r="BK13" s="457"/>
      <c r="BL13" s="457"/>
      <c r="BM13" s="457"/>
      <c r="BN13" s="457"/>
      <c r="BO13" s="457"/>
      <c r="BP13" s="457"/>
      <c r="BQ13" s="457"/>
      <c r="BR13" s="457"/>
      <c r="BS13" s="457"/>
      <c r="BT13" s="457"/>
      <c r="BU13" s="457"/>
      <c r="BV13" s="457"/>
      <c r="BW13" s="457"/>
      <c r="BX13" s="457"/>
      <c r="BY13" s="457"/>
      <c r="BZ13" s="457"/>
      <c r="CA13" s="457"/>
      <c r="CB13" s="457"/>
      <c r="CC13" s="457"/>
      <c r="CD13" s="457"/>
      <c r="CE13" s="457"/>
      <c r="CF13" s="457"/>
      <c r="CG13" s="457"/>
      <c r="CH13" s="457"/>
      <c r="CI13" s="457"/>
      <c r="CJ13" s="457"/>
      <c r="CK13" s="457"/>
      <c r="CL13" s="457"/>
      <c r="CM13" s="457"/>
      <c r="CN13" s="458" t="s">
        <v>607</v>
      </c>
      <c r="CO13" s="454"/>
      <c r="CP13" s="454"/>
      <c r="CQ13" s="454"/>
      <c r="CR13" s="454"/>
      <c r="CS13" s="454"/>
      <c r="CT13" s="454"/>
      <c r="CU13" s="455"/>
      <c r="CV13" s="419" t="s">
        <v>600</v>
      </c>
      <c r="CW13" s="419" t="s">
        <v>445</v>
      </c>
      <c r="CX13" s="419" t="s">
        <v>435</v>
      </c>
      <c r="CY13" s="420">
        <v>5903490</v>
      </c>
      <c r="CZ13" s="420">
        <v>2300000</v>
      </c>
      <c r="DA13" s="420">
        <v>2300000</v>
      </c>
      <c r="DB13" s="421"/>
    </row>
    <row r="14" spans="1:106" ht="24" customHeight="1">
      <c r="A14" s="454" t="s">
        <v>296</v>
      </c>
      <c r="B14" s="454"/>
      <c r="C14" s="454"/>
      <c r="D14" s="454"/>
      <c r="E14" s="454"/>
      <c r="F14" s="454"/>
      <c r="G14" s="454"/>
      <c r="H14" s="455"/>
      <c r="I14" s="456" t="s">
        <v>608</v>
      </c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7"/>
      <c r="AE14" s="457"/>
      <c r="AF14" s="457"/>
      <c r="AG14" s="457"/>
      <c r="AH14" s="457"/>
      <c r="AI14" s="457"/>
      <c r="AJ14" s="457"/>
      <c r="AK14" s="457"/>
      <c r="AL14" s="457"/>
      <c r="AM14" s="457"/>
      <c r="AN14" s="457"/>
      <c r="AO14" s="457"/>
      <c r="AP14" s="457"/>
      <c r="AQ14" s="457"/>
      <c r="AR14" s="457"/>
      <c r="AS14" s="457"/>
      <c r="AT14" s="457"/>
      <c r="AU14" s="457"/>
      <c r="AV14" s="457"/>
      <c r="AW14" s="457"/>
      <c r="AX14" s="457"/>
      <c r="AY14" s="457"/>
      <c r="AZ14" s="457"/>
      <c r="BA14" s="457"/>
      <c r="BB14" s="457"/>
      <c r="BC14" s="457"/>
      <c r="BD14" s="457"/>
      <c r="BE14" s="457"/>
      <c r="BF14" s="457"/>
      <c r="BG14" s="457"/>
      <c r="BH14" s="457"/>
      <c r="BI14" s="457"/>
      <c r="BJ14" s="457"/>
      <c r="BK14" s="457"/>
      <c r="BL14" s="457"/>
      <c r="BM14" s="457"/>
      <c r="BN14" s="457"/>
      <c r="BO14" s="457"/>
      <c r="BP14" s="457"/>
      <c r="BQ14" s="457"/>
      <c r="BR14" s="457"/>
      <c r="BS14" s="457"/>
      <c r="BT14" s="457"/>
      <c r="BU14" s="457"/>
      <c r="BV14" s="457"/>
      <c r="BW14" s="457"/>
      <c r="BX14" s="457"/>
      <c r="BY14" s="457"/>
      <c r="BZ14" s="457"/>
      <c r="CA14" s="457"/>
      <c r="CB14" s="457"/>
      <c r="CC14" s="457"/>
      <c r="CD14" s="457"/>
      <c r="CE14" s="457"/>
      <c r="CF14" s="457"/>
      <c r="CG14" s="457"/>
      <c r="CH14" s="457"/>
      <c r="CI14" s="457"/>
      <c r="CJ14" s="457"/>
      <c r="CK14" s="457"/>
      <c r="CL14" s="457"/>
      <c r="CM14" s="457"/>
      <c r="CN14" s="458" t="s">
        <v>609</v>
      </c>
      <c r="CO14" s="454"/>
      <c r="CP14" s="454"/>
      <c r="CQ14" s="454"/>
      <c r="CR14" s="454"/>
      <c r="CS14" s="454"/>
      <c r="CT14" s="454"/>
      <c r="CU14" s="455"/>
      <c r="CV14" s="419" t="s">
        <v>592</v>
      </c>
      <c r="CW14" s="419" t="s">
        <v>435</v>
      </c>
      <c r="CX14" s="419" t="s">
        <v>435</v>
      </c>
      <c r="CY14" s="420">
        <v>8756040.07</v>
      </c>
      <c r="CZ14" s="420">
        <v>9078139</v>
      </c>
      <c r="DA14" s="420">
        <v>9078139</v>
      </c>
      <c r="DB14" s="421"/>
    </row>
    <row r="15" spans="1:106" ht="24" customHeight="1">
      <c r="A15" s="454" t="s">
        <v>610</v>
      </c>
      <c r="B15" s="454"/>
      <c r="C15" s="454"/>
      <c r="D15" s="454"/>
      <c r="E15" s="454"/>
      <c r="F15" s="454"/>
      <c r="G15" s="454"/>
      <c r="H15" s="455"/>
      <c r="I15" s="456" t="s">
        <v>598</v>
      </c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457"/>
      <c r="AL15" s="457"/>
      <c r="AM15" s="457"/>
      <c r="AN15" s="457"/>
      <c r="AO15" s="457"/>
      <c r="AP15" s="457"/>
      <c r="AQ15" s="457"/>
      <c r="AR15" s="457"/>
      <c r="AS15" s="457"/>
      <c r="AT15" s="457"/>
      <c r="AU15" s="457"/>
      <c r="AV15" s="457"/>
      <c r="AW15" s="457"/>
      <c r="AX15" s="457"/>
      <c r="AY15" s="457"/>
      <c r="AZ15" s="457"/>
      <c r="BA15" s="457"/>
      <c r="BB15" s="457"/>
      <c r="BC15" s="457"/>
      <c r="BD15" s="457"/>
      <c r="BE15" s="457"/>
      <c r="BF15" s="457"/>
      <c r="BG15" s="457"/>
      <c r="BH15" s="457"/>
      <c r="BI15" s="457"/>
      <c r="BJ15" s="457"/>
      <c r="BK15" s="457"/>
      <c r="BL15" s="457"/>
      <c r="BM15" s="457"/>
      <c r="BN15" s="457"/>
      <c r="BO15" s="457"/>
      <c r="BP15" s="457"/>
      <c r="BQ15" s="457"/>
      <c r="BR15" s="457"/>
      <c r="BS15" s="457"/>
      <c r="BT15" s="457"/>
      <c r="BU15" s="457"/>
      <c r="BV15" s="457"/>
      <c r="BW15" s="457"/>
      <c r="BX15" s="457"/>
      <c r="BY15" s="457"/>
      <c r="BZ15" s="457"/>
      <c r="CA15" s="457"/>
      <c r="CB15" s="457"/>
      <c r="CC15" s="457"/>
      <c r="CD15" s="457"/>
      <c r="CE15" s="457"/>
      <c r="CF15" s="457"/>
      <c r="CG15" s="457"/>
      <c r="CH15" s="457"/>
      <c r="CI15" s="457"/>
      <c r="CJ15" s="457"/>
      <c r="CK15" s="457"/>
      <c r="CL15" s="457"/>
      <c r="CM15" s="457"/>
      <c r="CN15" s="458" t="s">
        <v>611</v>
      </c>
      <c r="CO15" s="454"/>
      <c r="CP15" s="454"/>
      <c r="CQ15" s="454"/>
      <c r="CR15" s="454"/>
      <c r="CS15" s="454"/>
      <c r="CT15" s="454"/>
      <c r="CU15" s="455"/>
      <c r="CV15" s="419" t="s">
        <v>592</v>
      </c>
      <c r="CW15" s="419" t="s">
        <v>435</v>
      </c>
      <c r="CX15" s="419" t="s">
        <v>435</v>
      </c>
      <c r="CY15" s="420">
        <v>8756040.07</v>
      </c>
      <c r="CZ15" s="420">
        <v>9078139</v>
      </c>
      <c r="DA15" s="420">
        <v>9078139</v>
      </c>
      <c r="DB15" s="421"/>
    </row>
    <row r="16" spans="1:106" ht="24" customHeight="1" thickBot="1">
      <c r="A16" s="454" t="s">
        <v>612</v>
      </c>
      <c r="B16" s="454"/>
      <c r="C16" s="454"/>
      <c r="D16" s="454"/>
      <c r="E16" s="454"/>
      <c r="F16" s="454"/>
      <c r="G16" s="454"/>
      <c r="H16" s="455"/>
      <c r="I16" s="456" t="s">
        <v>606</v>
      </c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7"/>
      <c r="AR16" s="457"/>
      <c r="AS16" s="457"/>
      <c r="AT16" s="457"/>
      <c r="AU16" s="457"/>
      <c r="AV16" s="457"/>
      <c r="AW16" s="457"/>
      <c r="AX16" s="457"/>
      <c r="AY16" s="457"/>
      <c r="AZ16" s="457"/>
      <c r="BA16" s="457"/>
      <c r="BB16" s="457"/>
      <c r="BC16" s="457"/>
      <c r="BD16" s="457"/>
      <c r="BE16" s="457"/>
      <c r="BF16" s="457"/>
      <c r="BG16" s="457"/>
      <c r="BH16" s="457"/>
      <c r="BI16" s="457"/>
      <c r="BJ16" s="457"/>
      <c r="BK16" s="457"/>
      <c r="BL16" s="457"/>
      <c r="BM16" s="457"/>
      <c r="BN16" s="457"/>
      <c r="BO16" s="457"/>
      <c r="BP16" s="457"/>
      <c r="BQ16" s="457"/>
      <c r="BR16" s="457"/>
      <c r="BS16" s="457"/>
      <c r="BT16" s="457"/>
      <c r="BU16" s="457"/>
      <c r="BV16" s="457"/>
      <c r="BW16" s="457"/>
      <c r="BX16" s="457"/>
      <c r="BY16" s="457"/>
      <c r="BZ16" s="457"/>
      <c r="CA16" s="457"/>
      <c r="CB16" s="457"/>
      <c r="CC16" s="457"/>
      <c r="CD16" s="457"/>
      <c r="CE16" s="457"/>
      <c r="CF16" s="457"/>
      <c r="CG16" s="457"/>
      <c r="CH16" s="457"/>
      <c r="CI16" s="457"/>
      <c r="CJ16" s="457"/>
      <c r="CK16" s="457"/>
      <c r="CL16" s="457"/>
      <c r="CM16" s="457"/>
      <c r="CN16" s="458" t="s">
        <v>613</v>
      </c>
      <c r="CO16" s="454"/>
      <c r="CP16" s="454"/>
      <c r="CQ16" s="454"/>
      <c r="CR16" s="454"/>
      <c r="CS16" s="454"/>
      <c r="CT16" s="454"/>
      <c r="CU16" s="455"/>
      <c r="CV16" s="419" t="s">
        <v>600</v>
      </c>
      <c r="CW16" s="419" t="s">
        <v>445</v>
      </c>
      <c r="CX16" s="419" t="s">
        <v>435</v>
      </c>
      <c r="CY16" s="420">
        <v>8756040.07</v>
      </c>
      <c r="CZ16" s="420">
        <v>9078139</v>
      </c>
      <c r="DA16" s="420">
        <v>9078139</v>
      </c>
      <c r="DB16" s="421"/>
    </row>
    <row r="17" spans="1:106" ht="12.75" customHeight="1">
      <c r="A17" s="447">
        <v>2</v>
      </c>
      <c r="B17" s="447"/>
      <c r="C17" s="447"/>
      <c r="D17" s="447"/>
      <c r="E17" s="447"/>
      <c r="F17" s="447"/>
      <c r="G17" s="447"/>
      <c r="H17" s="448"/>
      <c r="I17" s="449" t="s">
        <v>614</v>
      </c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/>
      <c r="BN17" s="450"/>
      <c r="BO17" s="450"/>
      <c r="BP17" s="450"/>
      <c r="BQ17" s="450"/>
      <c r="BR17" s="450"/>
      <c r="BS17" s="450"/>
      <c r="BT17" s="450"/>
      <c r="BU17" s="450"/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0"/>
      <c r="CG17" s="450"/>
      <c r="CH17" s="450"/>
      <c r="CI17" s="450"/>
      <c r="CJ17" s="450"/>
      <c r="CK17" s="450"/>
      <c r="CL17" s="450"/>
      <c r="CM17" s="450"/>
      <c r="CN17" s="451" t="s">
        <v>615</v>
      </c>
      <c r="CO17" s="452"/>
      <c r="CP17" s="452"/>
      <c r="CQ17" s="452"/>
      <c r="CR17" s="452"/>
      <c r="CS17" s="452"/>
      <c r="CT17" s="452"/>
      <c r="CU17" s="453"/>
      <c r="CV17" s="415" t="s">
        <v>592</v>
      </c>
      <c r="CW17" s="415" t="s">
        <v>435</v>
      </c>
      <c r="CX17" s="415" t="s">
        <v>435</v>
      </c>
      <c r="CY17" s="416">
        <v>51913922.98</v>
      </c>
      <c r="CZ17" s="416">
        <v>39092039</v>
      </c>
      <c r="DA17" s="416">
        <v>39092039</v>
      </c>
      <c r="DB17" s="417"/>
    </row>
    <row r="18" spans="1:106" ht="24" customHeight="1" thickBot="1">
      <c r="A18" s="454" t="s">
        <v>25</v>
      </c>
      <c r="B18" s="454"/>
      <c r="C18" s="454"/>
      <c r="D18" s="454"/>
      <c r="E18" s="454"/>
      <c r="F18" s="454"/>
      <c r="G18" s="454"/>
      <c r="H18" s="455"/>
      <c r="I18" s="456" t="s">
        <v>616</v>
      </c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  <c r="AZ18" s="457"/>
      <c r="BA18" s="457"/>
      <c r="BB18" s="457"/>
      <c r="BC18" s="457"/>
      <c r="BD18" s="457"/>
      <c r="BE18" s="457"/>
      <c r="BF18" s="457"/>
      <c r="BG18" s="457"/>
      <c r="BH18" s="457"/>
      <c r="BI18" s="457"/>
      <c r="BJ18" s="457"/>
      <c r="BK18" s="457"/>
      <c r="BL18" s="457"/>
      <c r="BM18" s="457"/>
      <c r="BN18" s="457"/>
      <c r="BO18" s="457"/>
      <c r="BP18" s="457"/>
      <c r="BQ18" s="457"/>
      <c r="BR18" s="457"/>
      <c r="BS18" s="457"/>
      <c r="BT18" s="457"/>
      <c r="BU18" s="457"/>
      <c r="BV18" s="457"/>
      <c r="BW18" s="457"/>
      <c r="BX18" s="457"/>
      <c r="BY18" s="457"/>
      <c r="BZ18" s="457"/>
      <c r="CA18" s="457"/>
      <c r="CB18" s="457"/>
      <c r="CC18" s="457"/>
      <c r="CD18" s="457"/>
      <c r="CE18" s="457"/>
      <c r="CF18" s="457"/>
      <c r="CG18" s="457"/>
      <c r="CH18" s="457"/>
      <c r="CI18" s="457"/>
      <c r="CJ18" s="457"/>
      <c r="CK18" s="457"/>
      <c r="CL18" s="457"/>
      <c r="CM18" s="457"/>
      <c r="CN18" s="458" t="s">
        <v>617</v>
      </c>
      <c r="CO18" s="454"/>
      <c r="CP18" s="454"/>
      <c r="CQ18" s="454"/>
      <c r="CR18" s="454"/>
      <c r="CS18" s="454"/>
      <c r="CT18" s="454"/>
      <c r="CU18" s="455"/>
      <c r="CV18" s="419" t="s">
        <v>600</v>
      </c>
      <c r="CW18" s="419" t="s">
        <v>435</v>
      </c>
      <c r="CX18" s="419" t="s">
        <v>435</v>
      </c>
      <c r="CY18" s="420">
        <v>51913922.98</v>
      </c>
      <c r="CZ18" s="420">
        <v>39092039</v>
      </c>
      <c r="DA18" s="420">
        <v>39092039</v>
      </c>
      <c r="DB18" s="421"/>
    </row>
    <row r="19" spans="1:106" ht="12.75" customHeight="1">
      <c r="A19" s="447">
        <v>3</v>
      </c>
      <c r="B19" s="447"/>
      <c r="C19" s="447"/>
      <c r="D19" s="447"/>
      <c r="E19" s="447"/>
      <c r="F19" s="447"/>
      <c r="G19" s="447"/>
      <c r="H19" s="448"/>
      <c r="I19" s="449" t="s">
        <v>618</v>
      </c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50"/>
      <c r="AY19" s="450"/>
      <c r="AZ19" s="450"/>
      <c r="BA19" s="450"/>
      <c r="BB19" s="450"/>
      <c r="BC19" s="450"/>
      <c r="BD19" s="450"/>
      <c r="BE19" s="450"/>
      <c r="BF19" s="450"/>
      <c r="BG19" s="450"/>
      <c r="BH19" s="450"/>
      <c r="BI19" s="450"/>
      <c r="BJ19" s="450"/>
      <c r="BK19" s="450"/>
      <c r="BL19" s="450"/>
      <c r="BM19" s="450"/>
      <c r="BN19" s="450"/>
      <c r="BO19" s="450"/>
      <c r="BP19" s="450"/>
      <c r="BQ19" s="450"/>
      <c r="BR19" s="450"/>
      <c r="BS19" s="450"/>
      <c r="BT19" s="450"/>
      <c r="BU19" s="450"/>
      <c r="BV19" s="450"/>
      <c r="BW19" s="450"/>
      <c r="BX19" s="450"/>
      <c r="BY19" s="450"/>
      <c r="BZ19" s="450"/>
      <c r="CA19" s="450"/>
      <c r="CB19" s="450"/>
      <c r="CC19" s="450"/>
      <c r="CD19" s="450"/>
      <c r="CE19" s="450"/>
      <c r="CF19" s="450"/>
      <c r="CG19" s="450"/>
      <c r="CH19" s="450"/>
      <c r="CI19" s="450"/>
      <c r="CJ19" s="450"/>
      <c r="CK19" s="450"/>
      <c r="CL19" s="450"/>
      <c r="CM19" s="450"/>
      <c r="CN19" s="451" t="s">
        <v>619</v>
      </c>
      <c r="CO19" s="452"/>
      <c r="CP19" s="452"/>
      <c r="CQ19" s="452"/>
      <c r="CR19" s="452"/>
      <c r="CS19" s="452"/>
      <c r="CT19" s="452"/>
      <c r="CU19" s="453"/>
      <c r="CV19" s="415" t="s">
        <v>592</v>
      </c>
      <c r="CW19" s="415" t="s">
        <v>435</v>
      </c>
      <c r="CX19" s="415" t="s">
        <v>435</v>
      </c>
      <c r="CY19" s="416"/>
      <c r="CZ19" s="416"/>
      <c r="DA19" s="416"/>
      <c r="DB19" s="417"/>
    </row>
    <row r="21" spans="9:105" ht="15" customHeight="1">
      <c r="I21" s="392" t="s">
        <v>620</v>
      </c>
      <c r="CV21" s="489" t="s">
        <v>573</v>
      </c>
      <c r="CW21" s="489"/>
      <c r="CX21" s="489"/>
      <c r="CY21" s="489"/>
      <c r="CZ21" s="489"/>
      <c r="DA21" s="489"/>
    </row>
    <row r="22" spans="9:105" ht="17.25" customHeight="1">
      <c r="I22" s="392" t="s">
        <v>621</v>
      </c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59"/>
      <c r="BF22" s="459"/>
      <c r="BG22" s="459"/>
      <c r="BH22" s="459"/>
      <c r="BK22" s="459"/>
      <c r="BL22" s="459"/>
      <c r="BM22" s="459"/>
      <c r="BN22" s="459"/>
      <c r="BO22" s="459"/>
      <c r="BP22" s="459"/>
      <c r="BQ22" s="459"/>
      <c r="BR22" s="459"/>
      <c r="BS22" s="459"/>
      <c r="BT22" s="459"/>
      <c r="BU22" s="459"/>
      <c r="BV22" s="459"/>
      <c r="BY22" s="459"/>
      <c r="BZ22" s="459"/>
      <c r="CA22" s="459"/>
      <c r="CB22" s="459"/>
      <c r="CC22" s="459"/>
      <c r="CD22" s="459"/>
      <c r="CE22" s="459"/>
      <c r="CF22" s="459"/>
      <c r="CG22" s="459"/>
      <c r="CH22" s="459"/>
      <c r="CI22" s="459"/>
      <c r="CJ22" s="459"/>
      <c r="CK22" s="459"/>
      <c r="CL22" s="459"/>
      <c r="CM22" s="459"/>
      <c r="CN22" s="459"/>
      <c r="CO22" s="459"/>
      <c r="CP22" s="459"/>
      <c r="CQ22" s="459"/>
      <c r="CR22" s="459"/>
      <c r="CV22" s="487" t="s">
        <v>574</v>
      </c>
      <c r="CW22" s="487"/>
      <c r="CX22" s="487"/>
      <c r="CY22" s="487"/>
      <c r="CZ22" s="487"/>
      <c r="DA22" s="487"/>
    </row>
    <row r="23" spans="43:105" ht="7.5" customHeight="1">
      <c r="AQ23" s="460" t="s">
        <v>622</v>
      </c>
      <c r="AR23" s="460"/>
      <c r="AS23" s="460"/>
      <c r="AT23" s="460"/>
      <c r="AU23" s="460"/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460"/>
      <c r="BG23" s="460"/>
      <c r="BH23" s="460"/>
      <c r="BK23" s="460" t="s">
        <v>623</v>
      </c>
      <c r="BL23" s="460"/>
      <c r="BM23" s="460"/>
      <c r="BN23" s="460"/>
      <c r="BO23" s="460"/>
      <c r="BP23" s="460"/>
      <c r="BQ23" s="460"/>
      <c r="BR23" s="460"/>
      <c r="BS23" s="460"/>
      <c r="BT23" s="460"/>
      <c r="BU23" s="460"/>
      <c r="BV23" s="460"/>
      <c r="BY23" s="460" t="s">
        <v>389</v>
      </c>
      <c r="BZ23" s="460"/>
      <c r="CA23" s="460"/>
      <c r="CB23" s="460"/>
      <c r="CC23" s="460"/>
      <c r="CD23" s="460"/>
      <c r="CE23" s="460"/>
      <c r="CF23" s="460"/>
      <c r="CG23" s="460"/>
      <c r="CH23" s="460"/>
      <c r="CI23" s="460"/>
      <c r="CJ23" s="460"/>
      <c r="CK23" s="460"/>
      <c r="CL23" s="460"/>
      <c r="CM23" s="460"/>
      <c r="CN23" s="460"/>
      <c r="CO23" s="460"/>
      <c r="CP23" s="460"/>
      <c r="CQ23" s="460"/>
      <c r="CR23" s="460"/>
      <c r="CV23" s="487" t="s">
        <v>575</v>
      </c>
      <c r="CW23" s="487"/>
      <c r="CX23" s="487"/>
      <c r="CY23" s="487"/>
      <c r="CZ23" s="487"/>
      <c r="DA23" s="487"/>
    </row>
    <row r="24" spans="43:105" ht="6.75" customHeight="1">
      <c r="AQ24" s="461"/>
      <c r="AR24" s="461"/>
      <c r="AS24" s="461"/>
      <c r="AT24" s="461"/>
      <c r="AU24" s="461"/>
      <c r="AV24" s="461"/>
      <c r="AW24" s="461"/>
      <c r="AX24" s="461"/>
      <c r="AY24" s="461"/>
      <c r="AZ24" s="461"/>
      <c r="BA24" s="461"/>
      <c r="BB24" s="461"/>
      <c r="BC24" s="461"/>
      <c r="BD24" s="461"/>
      <c r="BE24" s="461"/>
      <c r="BF24" s="461"/>
      <c r="BG24" s="461"/>
      <c r="BH24" s="461"/>
      <c r="BK24" s="461"/>
      <c r="BL24" s="461"/>
      <c r="BM24" s="461"/>
      <c r="BN24" s="461"/>
      <c r="BO24" s="461"/>
      <c r="BP24" s="461"/>
      <c r="BQ24" s="461"/>
      <c r="BR24" s="461"/>
      <c r="BS24" s="461"/>
      <c r="BT24" s="461"/>
      <c r="BU24" s="461"/>
      <c r="BV24" s="461"/>
      <c r="BY24" s="461"/>
      <c r="BZ24" s="461"/>
      <c r="CA24" s="461"/>
      <c r="CB24" s="461"/>
      <c r="CC24" s="461"/>
      <c r="CD24" s="461"/>
      <c r="CE24" s="461"/>
      <c r="CF24" s="461"/>
      <c r="CG24" s="461"/>
      <c r="CH24" s="461"/>
      <c r="CI24" s="461"/>
      <c r="CJ24" s="461"/>
      <c r="CK24" s="461"/>
      <c r="CL24" s="461"/>
      <c r="CM24" s="461"/>
      <c r="CN24" s="461"/>
      <c r="CO24" s="461"/>
      <c r="CP24" s="461"/>
      <c r="CQ24" s="461"/>
      <c r="CR24" s="461"/>
      <c r="CV24" s="487"/>
      <c r="CW24" s="487"/>
      <c r="CX24" s="487"/>
      <c r="CY24" s="487"/>
      <c r="CZ24" s="487"/>
      <c r="DA24" s="487"/>
    </row>
    <row r="25" spans="9:105" ht="10.5" customHeight="1">
      <c r="I25" s="392" t="s">
        <v>624</v>
      </c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G25" s="459"/>
      <c r="BH25" s="459"/>
      <c r="BI25" s="459"/>
      <c r="BJ25" s="459"/>
      <c r="BK25" s="459"/>
      <c r="BL25" s="459"/>
      <c r="BM25" s="459"/>
      <c r="BN25" s="459"/>
      <c r="BO25" s="459"/>
      <c r="BP25" s="459"/>
      <c r="BQ25" s="459"/>
      <c r="BR25" s="459"/>
      <c r="BS25" s="459"/>
      <c r="BT25" s="459"/>
      <c r="BU25" s="459"/>
      <c r="BV25" s="459"/>
      <c r="BW25" s="459"/>
      <c r="BX25" s="459"/>
      <c r="CA25" s="462"/>
      <c r="CB25" s="462"/>
      <c r="CC25" s="462"/>
      <c r="CD25" s="462"/>
      <c r="CE25" s="462"/>
      <c r="CF25" s="462"/>
      <c r="CG25" s="462"/>
      <c r="CH25" s="462"/>
      <c r="CI25" s="462"/>
      <c r="CJ25" s="462"/>
      <c r="CK25" s="462"/>
      <c r="CL25" s="462"/>
      <c r="CM25" s="462"/>
      <c r="CN25" s="462"/>
      <c r="CO25" s="462"/>
      <c r="CP25" s="462"/>
      <c r="CQ25" s="462"/>
      <c r="CR25" s="462"/>
      <c r="CV25" s="487" t="s">
        <v>576</v>
      </c>
      <c r="CW25" s="487"/>
      <c r="CX25" s="487"/>
      <c r="CY25" s="487"/>
      <c r="CZ25" s="487"/>
      <c r="DA25" s="487"/>
    </row>
    <row r="26" spans="39:105" ht="11.25" customHeight="1">
      <c r="AM26" s="460" t="s">
        <v>622</v>
      </c>
      <c r="AN26" s="460"/>
      <c r="AO26" s="460"/>
      <c r="AP26" s="460"/>
      <c r="AQ26" s="460"/>
      <c r="AR26" s="460"/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0"/>
      <c r="BD26" s="460"/>
      <c r="BG26" s="460" t="s">
        <v>625</v>
      </c>
      <c r="BH26" s="460"/>
      <c r="BI26" s="460"/>
      <c r="BJ26" s="460"/>
      <c r="BK26" s="460"/>
      <c r="BL26" s="460"/>
      <c r="BM26" s="460"/>
      <c r="BN26" s="460"/>
      <c r="BO26" s="460"/>
      <c r="BP26" s="460"/>
      <c r="BQ26" s="460"/>
      <c r="BR26" s="460"/>
      <c r="BS26" s="460"/>
      <c r="BT26" s="460"/>
      <c r="BU26" s="460"/>
      <c r="BV26" s="460"/>
      <c r="BW26" s="460"/>
      <c r="BX26" s="460"/>
      <c r="CA26" s="460" t="s">
        <v>626</v>
      </c>
      <c r="CB26" s="460"/>
      <c r="CC26" s="460"/>
      <c r="CD26" s="460"/>
      <c r="CE26" s="460"/>
      <c r="CF26" s="460"/>
      <c r="CG26" s="460"/>
      <c r="CH26" s="460"/>
      <c r="CI26" s="460"/>
      <c r="CJ26" s="460"/>
      <c r="CK26" s="460"/>
      <c r="CL26" s="460"/>
      <c r="CM26" s="460"/>
      <c r="CN26" s="460"/>
      <c r="CO26" s="460"/>
      <c r="CP26" s="460"/>
      <c r="CQ26" s="460"/>
      <c r="CR26" s="460"/>
      <c r="CV26" s="487" t="s">
        <v>577</v>
      </c>
      <c r="CW26" s="487"/>
      <c r="CX26" s="487"/>
      <c r="CY26" s="487"/>
      <c r="CZ26" s="487"/>
      <c r="DA26" s="487"/>
    </row>
    <row r="27" spans="39:105" ht="3" customHeight="1">
      <c r="AM27" s="461"/>
      <c r="AN27" s="461"/>
      <c r="AO27" s="461"/>
      <c r="AP27" s="461"/>
      <c r="AQ27" s="461"/>
      <c r="AR27" s="461"/>
      <c r="AS27" s="461"/>
      <c r="AT27" s="461"/>
      <c r="AU27" s="461"/>
      <c r="AV27" s="461"/>
      <c r="AW27" s="461"/>
      <c r="AX27" s="461"/>
      <c r="AY27" s="461"/>
      <c r="AZ27" s="461"/>
      <c r="BA27" s="461"/>
      <c r="BB27" s="461"/>
      <c r="BC27" s="461"/>
      <c r="BD27" s="461"/>
      <c r="BG27" s="461"/>
      <c r="BH27" s="461"/>
      <c r="BI27" s="461"/>
      <c r="BJ27" s="461"/>
      <c r="BK27" s="461"/>
      <c r="BL27" s="461"/>
      <c r="BM27" s="461"/>
      <c r="BN27" s="461"/>
      <c r="BO27" s="461"/>
      <c r="BP27" s="461"/>
      <c r="BQ27" s="461"/>
      <c r="BR27" s="461"/>
      <c r="BS27" s="461"/>
      <c r="BT27" s="461"/>
      <c r="BU27" s="461"/>
      <c r="BV27" s="461"/>
      <c r="BW27" s="461"/>
      <c r="BX27" s="461"/>
      <c r="CA27" s="461"/>
      <c r="CB27" s="461"/>
      <c r="CC27" s="461"/>
      <c r="CD27" s="461"/>
      <c r="CE27" s="461"/>
      <c r="CF27" s="461"/>
      <c r="CG27" s="461"/>
      <c r="CH27" s="461"/>
      <c r="CI27" s="461"/>
      <c r="CJ27" s="461"/>
      <c r="CK27" s="461"/>
      <c r="CL27" s="461"/>
      <c r="CM27" s="461"/>
      <c r="CN27" s="461"/>
      <c r="CO27" s="461"/>
      <c r="CP27" s="461"/>
      <c r="CQ27" s="461"/>
      <c r="CR27" s="461"/>
      <c r="CV27" s="487"/>
      <c r="CW27" s="487"/>
      <c r="CX27" s="487"/>
      <c r="CY27" s="487"/>
      <c r="CZ27" s="487"/>
      <c r="DA27" s="487"/>
    </row>
    <row r="28" spans="9:38" ht="12.75" customHeight="1">
      <c r="I28" s="463" t="s">
        <v>627</v>
      </c>
      <c r="J28" s="463"/>
      <c r="K28" s="462" t="s">
        <v>628</v>
      </c>
      <c r="L28" s="462"/>
      <c r="M28" s="462"/>
      <c r="N28" s="464" t="s">
        <v>627</v>
      </c>
      <c r="O28" s="464"/>
      <c r="Q28" s="462" t="s">
        <v>629</v>
      </c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390"/>
      <c r="AG28" s="465" t="s">
        <v>600</v>
      </c>
      <c r="AH28" s="466"/>
      <c r="AI28" s="466"/>
      <c r="AJ28" s="466"/>
      <c r="AK28" s="466"/>
      <c r="AL28" s="392" t="s">
        <v>630</v>
      </c>
    </row>
    <row r="29" ht="10.5" customHeight="1" thickBot="1"/>
    <row r="30" spans="1:91" ht="3" customHeight="1">
      <c r="A30" s="467"/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467"/>
      <c r="CH30" s="467"/>
      <c r="CI30" s="467"/>
      <c r="CJ30" s="467"/>
      <c r="CK30" s="467"/>
      <c r="CL30" s="467"/>
      <c r="CM30" s="468"/>
    </row>
    <row r="31" spans="1:105" ht="14.25" customHeight="1">
      <c r="A31" s="469" t="s">
        <v>631</v>
      </c>
      <c r="CM31" s="470"/>
      <c r="CV31" s="489" t="s">
        <v>573</v>
      </c>
      <c r="CW31" s="489"/>
      <c r="CX31" s="489"/>
      <c r="CY31" s="489"/>
      <c r="CZ31" s="489"/>
      <c r="DA31" s="489"/>
    </row>
    <row r="32" spans="1:105" ht="14.25" customHeight="1">
      <c r="A32" s="471"/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459"/>
      <c r="BJ32" s="459"/>
      <c r="BK32" s="459"/>
      <c r="BL32" s="459"/>
      <c r="BM32" s="459"/>
      <c r="BN32" s="459"/>
      <c r="BO32" s="459"/>
      <c r="BP32" s="459"/>
      <c r="BQ32" s="459"/>
      <c r="BR32" s="459"/>
      <c r="BS32" s="459"/>
      <c r="BT32" s="459"/>
      <c r="BU32" s="459"/>
      <c r="BV32" s="459"/>
      <c r="BW32" s="459"/>
      <c r="BX32" s="459"/>
      <c r="BY32" s="459"/>
      <c r="BZ32" s="459"/>
      <c r="CA32" s="459"/>
      <c r="CB32" s="459"/>
      <c r="CC32" s="459"/>
      <c r="CD32" s="459"/>
      <c r="CE32" s="459"/>
      <c r="CF32" s="459"/>
      <c r="CG32" s="459"/>
      <c r="CH32" s="459"/>
      <c r="CI32" s="459"/>
      <c r="CJ32" s="459"/>
      <c r="CK32" s="459"/>
      <c r="CL32" s="459"/>
      <c r="CM32" s="472"/>
      <c r="CV32" s="487" t="s">
        <v>578</v>
      </c>
      <c r="CW32" s="487"/>
      <c r="CX32" s="487"/>
      <c r="CY32" s="487"/>
      <c r="CZ32" s="487"/>
      <c r="DA32" s="487"/>
    </row>
    <row r="33" spans="1:105" ht="7.5" customHeight="1">
      <c r="A33" s="473" t="s">
        <v>632</v>
      </c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0"/>
      <c r="AH33" s="460"/>
      <c r="AI33" s="460"/>
      <c r="AJ33" s="460"/>
      <c r="AK33" s="460"/>
      <c r="AL33" s="460"/>
      <c r="AM33" s="460"/>
      <c r="AN33" s="460"/>
      <c r="AO33" s="460"/>
      <c r="AP33" s="460"/>
      <c r="AQ33" s="460"/>
      <c r="AR33" s="460"/>
      <c r="AS33" s="460"/>
      <c r="AT33" s="460"/>
      <c r="AU33" s="460"/>
      <c r="AV33" s="460"/>
      <c r="AW33" s="460"/>
      <c r="AX33" s="460"/>
      <c r="AY33" s="460"/>
      <c r="AZ33" s="460"/>
      <c r="BA33" s="460"/>
      <c r="BB33" s="460"/>
      <c r="BC33" s="460"/>
      <c r="BD33" s="460"/>
      <c r="BE33" s="460"/>
      <c r="BF33" s="460"/>
      <c r="BG33" s="460"/>
      <c r="BH33" s="460"/>
      <c r="BI33" s="460"/>
      <c r="BJ33" s="460"/>
      <c r="BK33" s="460"/>
      <c r="BL33" s="460"/>
      <c r="BM33" s="460"/>
      <c r="BN33" s="460"/>
      <c r="BO33" s="460"/>
      <c r="BP33" s="460"/>
      <c r="BQ33" s="460"/>
      <c r="BR33" s="460"/>
      <c r="BS33" s="460"/>
      <c r="BT33" s="460"/>
      <c r="BU33" s="460"/>
      <c r="BV33" s="460"/>
      <c r="BW33" s="460"/>
      <c r="BX33" s="460"/>
      <c r="BY33" s="460"/>
      <c r="BZ33" s="460"/>
      <c r="CA33" s="460"/>
      <c r="CB33" s="460"/>
      <c r="CC33" s="460"/>
      <c r="CD33" s="460"/>
      <c r="CE33" s="460"/>
      <c r="CF33" s="460"/>
      <c r="CG33" s="460"/>
      <c r="CH33" s="460"/>
      <c r="CI33" s="460"/>
      <c r="CJ33" s="460"/>
      <c r="CK33" s="460"/>
      <c r="CL33" s="460"/>
      <c r="CM33" s="474"/>
      <c r="CV33" s="487" t="s">
        <v>579</v>
      </c>
      <c r="CW33" s="487"/>
      <c r="CX33" s="487"/>
      <c r="CY33" s="487"/>
      <c r="CZ33" s="487"/>
      <c r="DA33" s="487"/>
    </row>
    <row r="34" spans="1:105" ht="6" customHeight="1">
      <c r="A34" s="475"/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461"/>
      <c r="AZ34" s="461"/>
      <c r="BA34" s="461"/>
      <c r="BB34" s="461"/>
      <c r="BC34" s="461"/>
      <c r="BD34" s="461"/>
      <c r="BE34" s="461"/>
      <c r="BF34" s="461"/>
      <c r="BG34" s="461"/>
      <c r="BH34" s="461"/>
      <c r="BI34" s="461"/>
      <c r="BJ34" s="461"/>
      <c r="BK34" s="461"/>
      <c r="BL34" s="461"/>
      <c r="BM34" s="461"/>
      <c r="BN34" s="461"/>
      <c r="BO34" s="461"/>
      <c r="BP34" s="461"/>
      <c r="BQ34" s="461"/>
      <c r="BR34" s="461"/>
      <c r="BS34" s="461"/>
      <c r="BT34" s="461"/>
      <c r="BU34" s="461"/>
      <c r="BV34" s="461"/>
      <c r="BW34" s="461"/>
      <c r="BX34" s="461"/>
      <c r="BY34" s="461"/>
      <c r="BZ34" s="461"/>
      <c r="CA34" s="461"/>
      <c r="CB34" s="461"/>
      <c r="CC34" s="461"/>
      <c r="CD34" s="461"/>
      <c r="CE34" s="461"/>
      <c r="CF34" s="461"/>
      <c r="CG34" s="461"/>
      <c r="CH34" s="461"/>
      <c r="CI34" s="461"/>
      <c r="CJ34" s="461"/>
      <c r="CK34" s="461"/>
      <c r="CL34" s="461"/>
      <c r="CM34" s="476"/>
      <c r="CV34" s="487"/>
      <c r="CW34" s="487"/>
      <c r="CX34" s="487"/>
      <c r="CY34" s="487"/>
      <c r="CZ34" s="487"/>
      <c r="DA34" s="487"/>
    </row>
    <row r="35" spans="1:105" ht="13.5" customHeight="1">
      <c r="A35" s="471"/>
      <c r="B35" s="459"/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59"/>
      <c r="BJ35" s="459"/>
      <c r="BK35" s="459"/>
      <c r="BL35" s="459"/>
      <c r="BM35" s="459"/>
      <c r="BN35" s="459"/>
      <c r="BO35" s="459"/>
      <c r="BP35" s="459"/>
      <c r="BQ35" s="459"/>
      <c r="BR35" s="459"/>
      <c r="BS35" s="459"/>
      <c r="BT35" s="459"/>
      <c r="BU35" s="459"/>
      <c r="BV35" s="459"/>
      <c r="BW35" s="459"/>
      <c r="BX35" s="459"/>
      <c r="BY35" s="459"/>
      <c r="BZ35" s="459"/>
      <c r="CA35" s="459"/>
      <c r="CB35" s="459"/>
      <c r="CC35" s="459"/>
      <c r="CD35" s="459"/>
      <c r="CE35" s="459"/>
      <c r="CF35" s="459"/>
      <c r="CG35" s="459"/>
      <c r="CH35" s="459"/>
      <c r="CI35" s="459"/>
      <c r="CJ35" s="459"/>
      <c r="CK35" s="459"/>
      <c r="CL35" s="459"/>
      <c r="CM35" s="472"/>
      <c r="CV35" s="487" t="s">
        <v>580</v>
      </c>
      <c r="CW35" s="487"/>
      <c r="CX35" s="487"/>
      <c r="CY35" s="487"/>
      <c r="CZ35" s="487"/>
      <c r="DA35" s="487"/>
    </row>
    <row r="36" spans="1:105" ht="16.5" customHeight="1">
      <c r="A36" s="473" t="s">
        <v>623</v>
      </c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AH36" s="460" t="s">
        <v>389</v>
      </c>
      <c r="AI36" s="460"/>
      <c r="AJ36" s="460"/>
      <c r="AK36" s="460"/>
      <c r="AL36" s="460"/>
      <c r="AM36" s="460"/>
      <c r="AN36" s="460"/>
      <c r="AO36" s="460"/>
      <c r="AP36" s="460"/>
      <c r="AQ36" s="460"/>
      <c r="AR36" s="460"/>
      <c r="AS36" s="460"/>
      <c r="AT36" s="460"/>
      <c r="AU36" s="460"/>
      <c r="AV36" s="460"/>
      <c r="AW36" s="460"/>
      <c r="AX36" s="460"/>
      <c r="AY36" s="460"/>
      <c r="AZ36" s="460"/>
      <c r="BA36" s="460"/>
      <c r="BB36" s="460"/>
      <c r="BC36" s="460"/>
      <c r="BD36" s="460"/>
      <c r="BE36" s="460"/>
      <c r="BF36" s="460"/>
      <c r="BG36" s="460"/>
      <c r="BH36" s="460"/>
      <c r="BI36" s="460"/>
      <c r="BJ36" s="460"/>
      <c r="BK36" s="460"/>
      <c r="BL36" s="460"/>
      <c r="BM36" s="460"/>
      <c r="BN36" s="460"/>
      <c r="BO36" s="460"/>
      <c r="BP36" s="460"/>
      <c r="BQ36" s="460"/>
      <c r="BR36" s="460"/>
      <c r="BS36" s="460"/>
      <c r="BT36" s="460"/>
      <c r="BU36" s="460"/>
      <c r="BV36" s="460"/>
      <c r="BW36" s="460"/>
      <c r="BX36" s="460"/>
      <c r="BY36" s="460"/>
      <c r="BZ36" s="460"/>
      <c r="CA36" s="460"/>
      <c r="CB36" s="460"/>
      <c r="CC36" s="460"/>
      <c r="CD36" s="460"/>
      <c r="CE36" s="460"/>
      <c r="CF36" s="460"/>
      <c r="CG36" s="460"/>
      <c r="CH36" s="460"/>
      <c r="CI36" s="460"/>
      <c r="CJ36" s="460"/>
      <c r="CK36" s="460"/>
      <c r="CL36" s="460"/>
      <c r="CM36" s="474"/>
      <c r="CV36" s="487" t="s">
        <v>581</v>
      </c>
      <c r="CW36" s="487"/>
      <c r="CX36" s="487"/>
      <c r="CY36" s="487"/>
      <c r="CZ36" s="487"/>
      <c r="DA36" s="487"/>
    </row>
    <row r="37" spans="1:91" ht="9.75" customHeight="1">
      <c r="A37" s="469"/>
      <c r="CM37" s="470"/>
    </row>
    <row r="38" spans="1:91" ht="9.75" customHeight="1">
      <c r="A38" s="477" t="s">
        <v>627</v>
      </c>
      <c r="B38" s="463"/>
      <c r="C38" s="462"/>
      <c r="D38" s="462"/>
      <c r="E38" s="462"/>
      <c r="F38" s="464" t="s">
        <v>627</v>
      </c>
      <c r="G38" s="464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3">
        <v>20</v>
      </c>
      <c r="Y38" s="463"/>
      <c r="Z38" s="463"/>
      <c r="AA38" s="478"/>
      <c r="AB38" s="478"/>
      <c r="AC38" s="478"/>
      <c r="AD38" s="392" t="s">
        <v>630</v>
      </c>
      <c r="CM38" s="470"/>
    </row>
    <row r="39" spans="1:91" ht="3" customHeight="1" thickBot="1">
      <c r="A39" s="479"/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80"/>
      <c r="BE39" s="480"/>
      <c r="BF39" s="480"/>
      <c r="BG39" s="480"/>
      <c r="BH39" s="480"/>
      <c r="BI39" s="480"/>
      <c r="BJ39" s="480"/>
      <c r="BK39" s="480"/>
      <c r="BL39" s="480"/>
      <c r="BM39" s="480"/>
      <c r="BN39" s="480"/>
      <c r="BO39" s="480"/>
      <c r="BP39" s="480"/>
      <c r="BQ39" s="480"/>
      <c r="BR39" s="480"/>
      <c r="BS39" s="480"/>
      <c r="BT39" s="480"/>
      <c r="BU39" s="480"/>
      <c r="BV39" s="480"/>
      <c r="BW39" s="480"/>
      <c r="BX39" s="480"/>
      <c r="BY39" s="480"/>
      <c r="BZ39" s="480"/>
      <c r="CA39" s="480"/>
      <c r="CB39" s="480"/>
      <c r="CC39" s="480"/>
      <c r="CD39" s="480"/>
      <c r="CE39" s="480"/>
      <c r="CF39" s="480"/>
      <c r="CG39" s="480"/>
      <c r="CH39" s="480"/>
      <c r="CI39" s="480"/>
      <c r="CJ39" s="480"/>
      <c r="CK39" s="480"/>
      <c r="CL39" s="480"/>
      <c r="CM39" s="481"/>
    </row>
  </sheetData>
  <sheetProtection/>
  <mergeCells count="90">
    <mergeCell ref="CV36:DA36"/>
    <mergeCell ref="AA38:AC38"/>
    <mergeCell ref="CV21:DA21"/>
    <mergeCell ref="CV22:DA22"/>
    <mergeCell ref="CV23:DA24"/>
    <mergeCell ref="CV25:DA25"/>
    <mergeCell ref="CV26:DA27"/>
    <mergeCell ref="CV31:DA31"/>
    <mergeCell ref="CV32:DA32"/>
    <mergeCell ref="CV33:DA34"/>
    <mergeCell ref="CV35:DA35"/>
    <mergeCell ref="A33:CM33"/>
    <mergeCell ref="A35:Y35"/>
    <mergeCell ref="AH35:CM35"/>
    <mergeCell ref="A36:Y36"/>
    <mergeCell ref="AH36:CM36"/>
    <mergeCell ref="A38:B38"/>
    <mergeCell ref="C38:E38"/>
    <mergeCell ref="F38:G38"/>
    <mergeCell ref="I38:W38"/>
    <mergeCell ref="X38:Z38"/>
    <mergeCell ref="I28:J28"/>
    <mergeCell ref="K28:M28"/>
    <mergeCell ref="N28:O28"/>
    <mergeCell ref="Q28:AE28"/>
    <mergeCell ref="AG28:AK28"/>
    <mergeCell ref="A32:CM32"/>
    <mergeCell ref="AM25:BD25"/>
    <mergeCell ref="BG25:BX25"/>
    <mergeCell ref="CA25:CR25"/>
    <mergeCell ref="AM26:BD26"/>
    <mergeCell ref="BG26:BX26"/>
    <mergeCell ref="CA26:CR26"/>
    <mergeCell ref="AQ22:BH22"/>
    <mergeCell ref="BK22:BV22"/>
    <mergeCell ref="BY22:CR22"/>
    <mergeCell ref="AQ23:BH23"/>
    <mergeCell ref="BK23:BV23"/>
    <mergeCell ref="BY23:CR23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8"/>
  <sheetViews>
    <sheetView zoomScaleSheetLayoutView="100" zoomScalePageLayoutView="0" workbookViewId="0" topLeftCell="A31">
      <selection activeCell="A115" sqref="A115:GE115"/>
    </sheetView>
  </sheetViews>
  <sheetFormatPr defaultColWidth="0.875" defaultRowHeight="12.75"/>
  <cols>
    <col min="1" max="4" width="0.875" style="16" customWidth="1"/>
    <col min="5" max="5" width="1.12109375" style="16" customWidth="1"/>
    <col min="6" max="13" width="0.875" style="16" customWidth="1"/>
    <col min="14" max="14" width="1.875" style="16" customWidth="1"/>
    <col min="15" max="53" width="0.875" style="16" customWidth="1"/>
    <col min="54" max="54" width="1.75390625" style="16" customWidth="1"/>
    <col min="55" max="60" width="0.875" style="16" customWidth="1"/>
    <col min="61" max="61" width="3.00390625" style="16" customWidth="1"/>
    <col min="62" max="99" width="0.875" style="16" customWidth="1"/>
    <col min="100" max="100" width="1.625" style="16" customWidth="1"/>
    <col min="101" max="102" width="0.875" style="16" customWidth="1"/>
    <col min="103" max="103" width="1.875" style="16" customWidth="1"/>
    <col min="104" max="104" width="1.25" style="16" customWidth="1"/>
    <col min="105" max="116" width="0.875" style="16" customWidth="1"/>
    <col min="117" max="117" width="1.875" style="16" customWidth="1"/>
    <col min="118" max="167" width="0.875" style="16" customWidth="1"/>
    <col min="168" max="168" width="3.375" style="16" customWidth="1"/>
    <col min="169" max="16384" width="0.875" style="16" customWidth="1"/>
  </cols>
  <sheetData>
    <row r="1" spans="168:187" s="17" customFormat="1" ht="14.25" customHeight="1">
      <c r="FL1" s="57" t="s">
        <v>253</v>
      </c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</row>
    <row r="2" spans="155:187" ht="14.25" customHeight="1">
      <c r="EY2" s="57" t="s">
        <v>363</v>
      </c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</row>
    <row r="4" spans="1:187" ht="12.75" customHeight="1">
      <c r="A4" s="58" t="s">
        <v>121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</row>
    <row r="5" spans="1:187" ht="12.75" customHeight="1">
      <c r="A5" s="59" t="s">
        <v>157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</row>
    <row r="6" spans="1:187" ht="12.75" customHeight="1">
      <c r="A6" s="60" t="s">
        <v>145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</row>
    <row r="8" spans="1:187" ht="23.25" customHeight="1">
      <c r="A8" s="73" t="s">
        <v>122</v>
      </c>
      <c r="B8" s="93"/>
      <c r="C8" s="93"/>
      <c r="D8" s="93"/>
      <c r="E8" s="94"/>
      <c r="F8" s="79" t="s">
        <v>156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3"/>
      <c r="AR8" s="73" t="s">
        <v>171</v>
      </c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4"/>
      <c r="BD8" s="73" t="s">
        <v>147</v>
      </c>
      <c r="BE8" s="93"/>
      <c r="BF8" s="93"/>
      <c r="BG8" s="93"/>
      <c r="BH8" s="93"/>
      <c r="BI8" s="93"/>
      <c r="BJ8" s="93"/>
      <c r="BK8" s="93"/>
      <c r="BL8" s="93"/>
      <c r="BM8" s="94"/>
      <c r="BN8" s="73" t="s">
        <v>148</v>
      </c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4"/>
      <c r="CD8" s="73" t="s">
        <v>123</v>
      </c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73" t="s">
        <v>124</v>
      </c>
      <c r="CR8" s="74"/>
      <c r="CS8" s="74"/>
      <c r="CT8" s="74"/>
      <c r="CU8" s="74"/>
      <c r="CV8" s="74"/>
      <c r="CW8" s="74"/>
      <c r="CX8" s="74"/>
      <c r="CY8" s="93"/>
      <c r="CZ8" s="93"/>
      <c r="DA8" s="93"/>
      <c r="DB8" s="47" t="s">
        <v>173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73" t="s">
        <v>167</v>
      </c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4"/>
      <c r="ED8" s="66" t="s">
        <v>150</v>
      </c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100"/>
    </row>
    <row r="9" spans="1:187" ht="62.25" customHeight="1">
      <c r="A9" s="95"/>
      <c r="B9" s="96"/>
      <c r="C9" s="96"/>
      <c r="D9" s="96"/>
      <c r="E9" s="97"/>
      <c r="F9" s="104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6"/>
      <c r="AR9" s="95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7"/>
      <c r="BD9" s="95"/>
      <c r="BE9" s="96"/>
      <c r="BF9" s="96"/>
      <c r="BG9" s="96"/>
      <c r="BH9" s="96"/>
      <c r="BI9" s="96"/>
      <c r="BJ9" s="96"/>
      <c r="BK9" s="96"/>
      <c r="BL9" s="96"/>
      <c r="BM9" s="97"/>
      <c r="BN9" s="95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7"/>
      <c r="CD9" s="95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76"/>
      <c r="CR9" s="77"/>
      <c r="CS9" s="77"/>
      <c r="CT9" s="77"/>
      <c r="CU9" s="77"/>
      <c r="CV9" s="77"/>
      <c r="CW9" s="77"/>
      <c r="CX9" s="77"/>
      <c r="CY9" s="96"/>
      <c r="CZ9" s="96"/>
      <c r="DA9" s="96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95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7"/>
      <c r="ED9" s="37" t="s">
        <v>183</v>
      </c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37" t="s">
        <v>257</v>
      </c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9"/>
      <c r="FL9" s="38" t="s">
        <v>151</v>
      </c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9"/>
    </row>
    <row r="10" spans="1:187" ht="12" customHeight="1">
      <c r="A10" s="47">
        <v>1</v>
      </c>
      <c r="B10" s="47"/>
      <c r="C10" s="47"/>
      <c r="D10" s="47"/>
      <c r="E10" s="47"/>
      <c r="F10" s="37">
        <v>2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7">
        <v>3</v>
      </c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7">
        <v>4</v>
      </c>
      <c r="BE10" s="38"/>
      <c r="BF10" s="38"/>
      <c r="BG10" s="38"/>
      <c r="BH10" s="38"/>
      <c r="BI10" s="38"/>
      <c r="BJ10" s="38"/>
      <c r="BK10" s="38"/>
      <c r="BL10" s="38"/>
      <c r="BM10" s="39"/>
      <c r="BN10" s="37">
        <v>5</v>
      </c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9"/>
      <c r="CD10" s="37">
        <v>6</v>
      </c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47">
        <v>7</v>
      </c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38">
        <v>8</v>
      </c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9"/>
      <c r="DN10" s="37">
        <v>9</v>
      </c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37">
        <v>10</v>
      </c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7">
        <v>11</v>
      </c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9"/>
      <c r="FL10" s="38">
        <v>12</v>
      </c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9"/>
    </row>
    <row r="11" spans="1:187" ht="34.5" customHeight="1">
      <c r="A11" s="47">
        <v>1</v>
      </c>
      <c r="B11" s="47"/>
      <c r="C11" s="47"/>
      <c r="D11" s="47"/>
      <c r="E11" s="47"/>
      <c r="F11" s="44" t="s">
        <v>146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37">
        <v>121</v>
      </c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37"/>
      <c r="BE11" s="46"/>
      <c r="BF11" s="46"/>
      <c r="BG11" s="46"/>
      <c r="BH11" s="46"/>
      <c r="BI11" s="46"/>
      <c r="BJ11" s="46"/>
      <c r="BK11" s="46"/>
      <c r="BL11" s="46"/>
      <c r="BM11" s="50"/>
      <c r="BN11" s="37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46"/>
      <c r="CB11" s="46"/>
      <c r="CC11" s="50"/>
      <c r="CD11" s="37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8">
        <f>DB18</f>
        <v>51765.073965999996</v>
      </c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9"/>
      <c r="DN11" s="37">
        <f>+DN13+DN14</f>
        <v>328.23</v>
      </c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50"/>
      <c r="ED11" s="51">
        <f>DB11-DN11</f>
        <v>51436.84396599999</v>
      </c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52">
        <f>ED11/DN11*100</f>
        <v>15670.975829753525</v>
      </c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4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6"/>
    </row>
    <row r="12" spans="1:187" ht="17.25" customHeight="1">
      <c r="A12" s="47">
        <v>2</v>
      </c>
      <c r="B12" s="47"/>
      <c r="C12" s="47"/>
      <c r="D12" s="47"/>
      <c r="E12" s="47"/>
      <c r="F12" s="44" t="s">
        <v>149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37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37"/>
      <c r="BE12" s="46"/>
      <c r="BF12" s="46"/>
      <c r="BG12" s="46"/>
      <c r="BH12" s="46"/>
      <c r="BI12" s="46"/>
      <c r="BJ12" s="46"/>
      <c r="BK12" s="46"/>
      <c r="BL12" s="46"/>
      <c r="BM12" s="50"/>
      <c r="BN12" s="37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46"/>
      <c r="CB12" s="46"/>
      <c r="CC12" s="50"/>
      <c r="CD12" s="37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9"/>
      <c r="DN12" s="37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50"/>
      <c r="ED12" s="37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52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4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6"/>
    </row>
    <row r="13" spans="1:187" ht="42.75" customHeight="1">
      <c r="A13" s="47">
        <v>3</v>
      </c>
      <c r="B13" s="47"/>
      <c r="C13" s="47"/>
      <c r="D13" s="47"/>
      <c r="E13" s="47"/>
      <c r="F13" s="44" t="s">
        <v>342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37">
        <v>121</v>
      </c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37"/>
      <c r="BE13" s="46"/>
      <c r="BF13" s="46"/>
      <c r="BG13" s="46"/>
      <c r="BH13" s="46"/>
      <c r="BI13" s="46"/>
      <c r="BJ13" s="46"/>
      <c r="BK13" s="46"/>
      <c r="BL13" s="46"/>
      <c r="BM13" s="50"/>
      <c r="BN13" s="37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46"/>
      <c r="CB13" s="46"/>
      <c r="CC13" s="50"/>
      <c r="CD13" s="37">
        <v>58.6126</v>
      </c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7">
        <v>48</v>
      </c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8">
        <f>CD13*CQ13</f>
        <v>2813.4048000000003</v>
      </c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9"/>
      <c r="DN13" s="37">
        <v>328.23</v>
      </c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50"/>
      <c r="ED13" s="51">
        <f>DB13-DN13</f>
        <v>2485.1748000000002</v>
      </c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52">
        <f>ED13/DN13*100</f>
        <v>757.1443195320355</v>
      </c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4"/>
      <c r="FL13" s="86" t="s">
        <v>338</v>
      </c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8"/>
    </row>
    <row r="14" spans="1:187" ht="39" customHeight="1">
      <c r="A14" s="47">
        <v>4</v>
      </c>
      <c r="B14" s="47"/>
      <c r="C14" s="47"/>
      <c r="D14" s="47"/>
      <c r="E14" s="47"/>
      <c r="F14" s="44" t="s">
        <v>343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37">
        <v>121</v>
      </c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37"/>
      <c r="BE14" s="46"/>
      <c r="BF14" s="46"/>
      <c r="BG14" s="46"/>
      <c r="BH14" s="46"/>
      <c r="BI14" s="46"/>
      <c r="BJ14" s="46"/>
      <c r="BK14" s="46"/>
      <c r="BL14" s="46"/>
      <c r="BM14" s="50"/>
      <c r="BN14" s="37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46"/>
      <c r="CB14" s="46"/>
      <c r="CC14" s="50"/>
      <c r="CD14" s="37">
        <v>20.0916</v>
      </c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7">
        <v>151.72</v>
      </c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8">
        <f>CD14*CQ14</f>
        <v>3048.297552</v>
      </c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9"/>
      <c r="DN14" s="37">
        <v>0</v>
      </c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50"/>
      <c r="ED14" s="51">
        <f>DB14-DN14</f>
        <v>3048.297552</v>
      </c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52">
        <v>0</v>
      </c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4"/>
      <c r="FL14" s="121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3"/>
    </row>
    <row r="15" spans="1:187" ht="34.5" customHeight="1">
      <c r="A15" s="47">
        <v>5</v>
      </c>
      <c r="B15" s="47"/>
      <c r="C15" s="47"/>
      <c r="D15" s="47"/>
      <c r="E15" s="47"/>
      <c r="F15" s="44" t="s">
        <v>341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1"/>
      <c r="AR15" s="37">
        <v>121</v>
      </c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9"/>
      <c r="BD15" s="37"/>
      <c r="BE15" s="38"/>
      <c r="BF15" s="38"/>
      <c r="BG15" s="38"/>
      <c r="BH15" s="38"/>
      <c r="BI15" s="38"/>
      <c r="BJ15" s="38"/>
      <c r="BK15" s="38"/>
      <c r="BL15" s="38"/>
      <c r="BM15" s="39"/>
      <c r="BN15" s="37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9"/>
      <c r="CD15" s="37">
        <v>150.3526</v>
      </c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9"/>
      <c r="CQ15" s="37">
        <v>147.19</v>
      </c>
      <c r="CR15" s="38"/>
      <c r="CS15" s="38"/>
      <c r="CT15" s="38"/>
      <c r="CU15" s="38"/>
      <c r="CV15" s="38"/>
      <c r="CW15" s="38"/>
      <c r="CX15" s="38"/>
      <c r="CY15" s="38"/>
      <c r="CZ15" s="38"/>
      <c r="DA15" s="39"/>
      <c r="DB15" s="48">
        <f>CD15*CQ15</f>
        <v>22130.399193999998</v>
      </c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9"/>
      <c r="DN15" s="37">
        <v>0</v>
      </c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9"/>
      <c r="ED15" s="51">
        <v>4414.6</v>
      </c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9"/>
      <c r="EV15" s="52">
        <v>0</v>
      </c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4"/>
      <c r="FL15" s="121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3"/>
    </row>
    <row r="16" spans="1:187" ht="54" customHeight="1">
      <c r="A16" s="47">
        <v>6</v>
      </c>
      <c r="B16" s="47"/>
      <c r="C16" s="47"/>
      <c r="D16" s="47"/>
      <c r="E16" s="47"/>
      <c r="F16" s="44" t="s">
        <v>337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1"/>
      <c r="AR16" s="37">
        <v>121</v>
      </c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9"/>
      <c r="BD16" s="37"/>
      <c r="BE16" s="38"/>
      <c r="BF16" s="38"/>
      <c r="BG16" s="38"/>
      <c r="BH16" s="38"/>
      <c r="BI16" s="38"/>
      <c r="BJ16" s="38"/>
      <c r="BK16" s="38"/>
      <c r="BL16" s="38"/>
      <c r="BM16" s="39"/>
      <c r="BN16" s="37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9"/>
      <c r="CD16" s="37">
        <v>138.979</v>
      </c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9"/>
      <c r="CQ16" s="37">
        <v>152.23</v>
      </c>
      <c r="CR16" s="38"/>
      <c r="CS16" s="38"/>
      <c r="CT16" s="38"/>
      <c r="CU16" s="38"/>
      <c r="CV16" s="38"/>
      <c r="CW16" s="38"/>
      <c r="CX16" s="38"/>
      <c r="CY16" s="38"/>
      <c r="CZ16" s="38"/>
      <c r="DA16" s="39"/>
      <c r="DB16" s="51">
        <f>CD16*CQ16</f>
        <v>21156.77317</v>
      </c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9"/>
      <c r="DN16" s="37">
        <v>0</v>
      </c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9"/>
      <c r="ED16" s="119">
        <f>DB16-DN16</f>
        <v>21156.77317</v>
      </c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52">
        <v>0</v>
      </c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4"/>
      <c r="FL16" s="89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1"/>
    </row>
    <row r="17" spans="1:187" ht="54" customHeight="1">
      <c r="A17" s="47">
        <v>7</v>
      </c>
      <c r="B17" s="47"/>
      <c r="C17" s="47"/>
      <c r="D17" s="47"/>
      <c r="E17" s="47"/>
      <c r="F17" s="44" t="s">
        <v>337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1"/>
      <c r="AR17" s="37">
        <v>121</v>
      </c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9"/>
      <c r="BD17" s="37"/>
      <c r="BE17" s="38"/>
      <c r="BF17" s="38"/>
      <c r="BG17" s="38"/>
      <c r="BH17" s="38"/>
      <c r="BI17" s="38"/>
      <c r="BJ17" s="38"/>
      <c r="BK17" s="38"/>
      <c r="BL17" s="38"/>
      <c r="BM17" s="39"/>
      <c r="BN17" s="37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9"/>
      <c r="CD17" s="37">
        <v>73.675</v>
      </c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9"/>
      <c r="CQ17" s="37">
        <v>35.51</v>
      </c>
      <c r="CR17" s="38"/>
      <c r="CS17" s="38"/>
      <c r="CT17" s="38"/>
      <c r="CU17" s="38"/>
      <c r="CV17" s="38"/>
      <c r="CW17" s="38"/>
      <c r="CX17" s="38"/>
      <c r="CY17" s="38"/>
      <c r="CZ17" s="38"/>
      <c r="DA17" s="39"/>
      <c r="DB17" s="51">
        <f>CD17*CQ17</f>
        <v>2616.1992499999997</v>
      </c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9"/>
      <c r="DN17" s="37">
        <v>0</v>
      </c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9"/>
      <c r="ED17" s="119">
        <f>DB17-DN17</f>
        <v>2616.1992499999997</v>
      </c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52">
        <v>0</v>
      </c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4"/>
      <c r="FL17" s="85" t="s">
        <v>338</v>
      </c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6"/>
    </row>
    <row r="18" spans="1:187" ht="17.25" customHeight="1">
      <c r="A18" s="41" t="s">
        <v>17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8"/>
      <c r="AR18" s="37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37"/>
      <c r="BE18" s="46"/>
      <c r="BF18" s="46"/>
      <c r="BG18" s="46"/>
      <c r="BH18" s="46"/>
      <c r="BI18" s="46"/>
      <c r="BJ18" s="46"/>
      <c r="BK18" s="46"/>
      <c r="BL18" s="46"/>
      <c r="BM18" s="50"/>
      <c r="BN18" s="37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46"/>
      <c r="CB18" s="46"/>
      <c r="CC18" s="50"/>
      <c r="CD18" s="37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8">
        <f>SUM(DB13:DM17)</f>
        <v>51765.073965999996</v>
      </c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9"/>
      <c r="DN18" s="37">
        <f>SUM(DN13:EC16)</f>
        <v>328.23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50"/>
      <c r="ED18" s="51">
        <f>DB18-DN18</f>
        <v>51436.84396599999</v>
      </c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52">
        <f>ED18/DN18*100</f>
        <v>15670.975829753525</v>
      </c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4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6"/>
    </row>
    <row r="19" spans="1:187" ht="12.75" customHeight="1">
      <c r="A19" s="109" t="s">
        <v>159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5"/>
    </row>
    <row r="20" spans="1:187" ht="11.25">
      <c r="A20" s="115" t="s">
        <v>158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5"/>
    </row>
    <row r="21" spans="1:18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5"/>
    </row>
    <row r="22" spans="1:187" ht="12.75" customHeight="1">
      <c r="A22" s="92" t="s">
        <v>154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</row>
    <row r="23" spans="1:187" ht="11.25" customHeight="1">
      <c r="A23" s="40" t="s">
        <v>126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</row>
    <row r="24" spans="1:187" ht="6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</row>
    <row r="25" spans="1:187" ht="27.75" customHeight="1">
      <c r="A25" s="47" t="s">
        <v>122</v>
      </c>
      <c r="B25" s="47"/>
      <c r="C25" s="47"/>
      <c r="D25" s="47"/>
      <c r="E25" s="47"/>
      <c r="F25" s="37" t="s">
        <v>35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9"/>
      <c r="ES25" s="37" t="s">
        <v>125</v>
      </c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9"/>
    </row>
    <row r="26" spans="1:187" ht="11.25">
      <c r="A26" s="47">
        <v>1</v>
      </c>
      <c r="B26" s="47"/>
      <c r="C26" s="47"/>
      <c r="D26" s="47"/>
      <c r="E26" s="47"/>
      <c r="F26" s="37" t="s">
        <v>217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9"/>
      <c r="ES26" s="51">
        <v>102674656.91</v>
      </c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9"/>
    </row>
    <row r="27" spans="1:187" ht="11.25">
      <c r="A27" s="47">
        <v>2</v>
      </c>
      <c r="B27" s="47"/>
      <c r="C27" s="47"/>
      <c r="D27" s="47"/>
      <c r="E27" s="47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9"/>
      <c r="ES27" s="51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9"/>
    </row>
    <row r="28" spans="1:187" ht="11.25" customHeight="1">
      <c r="A28" s="41" t="s">
        <v>17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3"/>
      <c r="ES28" s="31">
        <f>ES26</f>
        <v>102674656.91</v>
      </c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32"/>
    </row>
    <row r="29" spans="1:187" ht="11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</row>
    <row r="30" spans="1:187" ht="11.25" customHeight="1">
      <c r="A30" s="40" t="s">
        <v>153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</row>
    <row r="31" spans="1:187" ht="6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</row>
    <row r="32" spans="1:187" ht="24.75" customHeight="1">
      <c r="A32" s="73" t="s">
        <v>122</v>
      </c>
      <c r="B32" s="93"/>
      <c r="C32" s="93"/>
      <c r="D32" s="93"/>
      <c r="E32" s="94"/>
      <c r="F32" s="79" t="s">
        <v>175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3"/>
      <c r="AR32" s="73" t="s">
        <v>171</v>
      </c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4"/>
      <c r="BD32" s="73" t="s">
        <v>147</v>
      </c>
      <c r="BE32" s="93"/>
      <c r="BF32" s="93"/>
      <c r="BG32" s="93"/>
      <c r="BH32" s="93"/>
      <c r="BI32" s="93"/>
      <c r="BJ32" s="93"/>
      <c r="BK32" s="93"/>
      <c r="BL32" s="93"/>
      <c r="BM32" s="94"/>
      <c r="BN32" s="73" t="s">
        <v>148</v>
      </c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4"/>
      <c r="CD32" s="73" t="s">
        <v>152</v>
      </c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 t="s">
        <v>127</v>
      </c>
      <c r="CR32" s="74"/>
      <c r="CS32" s="74"/>
      <c r="CT32" s="74"/>
      <c r="CU32" s="74"/>
      <c r="CV32" s="74"/>
      <c r="CW32" s="74"/>
      <c r="CX32" s="74"/>
      <c r="CY32" s="93"/>
      <c r="CZ32" s="93"/>
      <c r="DA32" s="93"/>
      <c r="DB32" s="47" t="s">
        <v>173</v>
      </c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73" t="s">
        <v>167</v>
      </c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4"/>
      <c r="ED32" s="66" t="s">
        <v>150</v>
      </c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100"/>
    </row>
    <row r="33" spans="1:187" ht="56.25" customHeight="1">
      <c r="A33" s="95"/>
      <c r="B33" s="96"/>
      <c r="C33" s="96"/>
      <c r="D33" s="96"/>
      <c r="E33" s="97"/>
      <c r="F33" s="104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6"/>
      <c r="AR33" s="95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7"/>
      <c r="BD33" s="95"/>
      <c r="BE33" s="96"/>
      <c r="BF33" s="96"/>
      <c r="BG33" s="96"/>
      <c r="BH33" s="96"/>
      <c r="BI33" s="96"/>
      <c r="BJ33" s="96"/>
      <c r="BK33" s="96"/>
      <c r="BL33" s="96"/>
      <c r="BM33" s="97"/>
      <c r="BN33" s="95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7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6"/>
      <c r="CR33" s="77"/>
      <c r="CS33" s="77"/>
      <c r="CT33" s="77"/>
      <c r="CU33" s="77"/>
      <c r="CV33" s="77"/>
      <c r="CW33" s="77"/>
      <c r="CX33" s="77"/>
      <c r="CY33" s="96"/>
      <c r="CZ33" s="96"/>
      <c r="DA33" s="96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95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7"/>
      <c r="ED33" s="37" t="s">
        <v>183</v>
      </c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37" t="s">
        <v>184</v>
      </c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9"/>
      <c r="FL33" s="38" t="s">
        <v>151</v>
      </c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9"/>
    </row>
    <row r="34" spans="1:187" ht="11.25">
      <c r="A34" s="47">
        <v>1</v>
      </c>
      <c r="B34" s="47"/>
      <c r="C34" s="47"/>
      <c r="D34" s="47"/>
      <c r="E34" s="47"/>
      <c r="F34" s="37">
        <v>2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7">
        <v>3</v>
      </c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7">
        <v>4</v>
      </c>
      <c r="BE34" s="38"/>
      <c r="BF34" s="38"/>
      <c r="BG34" s="38"/>
      <c r="BH34" s="38"/>
      <c r="BI34" s="38"/>
      <c r="BJ34" s="38"/>
      <c r="BK34" s="38"/>
      <c r="BL34" s="38"/>
      <c r="BM34" s="39"/>
      <c r="BN34" s="37">
        <v>5</v>
      </c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9"/>
      <c r="CD34" s="37">
        <v>6</v>
      </c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47">
        <v>7</v>
      </c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38">
        <v>8</v>
      </c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7">
        <v>9</v>
      </c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9"/>
      <c r="ED34" s="37">
        <v>10</v>
      </c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7">
        <v>11</v>
      </c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9"/>
      <c r="FL34" s="38">
        <v>12</v>
      </c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9"/>
    </row>
    <row r="35" spans="1:187" ht="23.25" customHeight="1">
      <c r="A35" s="37">
        <v>1</v>
      </c>
      <c r="B35" s="38"/>
      <c r="C35" s="38"/>
      <c r="D35" s="38"/>
      <c r="E35" s="39"/>
      <c r="F35" s="41" t="s">
        <v>218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37">
        <v>131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37"/>
      <c r="BE35" s="46"/>
      <c r="BF35" s="46"/>
      <c r="BG35" s="46"/>
      <c r="BH35" s="46"/>
      <c r="BI35" s="46"/>
      <c r="BJ35" s="46"/>
      <c r="BK35" s="46"/>
      <c r="BL35" s="46"/>
      <c r="BM35" s="50"/>
      <c r="BN35" s="37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46"/>
      <c r="CB35" s="46"/>
      <c r="CC35" s="50"/>
      <c r="CD35" s="37">
        <v>114</v>
      </c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7">
        <v>403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8">
        <f>CD35*CQ35*247*0.66</f>
        <v>7489464.840000001</v>
      </c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9"/>
      <c r="DN35" s="51">
        <v>4519808.02</v>
      </c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>
        <f>DB35-DN35</f>
        <v>2969656.820000001</v>
      </c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2">
        <f>ED35/DN35*100</f>
        <v>65.70316276397955</v>
      </c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4"/>
      <c r="FL35" s="86" t="s">
        <v>256</v>
      </c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8"/>
    </row>
    <row r="36" spans="1:187" ht="36.75" customHeight="1">
      <c r="A36" s="47">
        <v>2</v>
      </c>
      <c r="B36" s="47"/>
      <c r="C36" s="47"/>
      <c r="D36" s="47"/>
      <c r="E36" s="47"/>
      <c r="F36" s="41" t="s">
        <v>339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37">
        <v>135</v>
      </c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37"/>
      <c r="BE36" s="46"/>
      <c r="BF36" s="46"/>
      <c r="BG36" s="46"/>
      <c r="BH36" s="46"/>
      <c r="BI36" s="46"/>
      <c r="BJ36" s="46"/>
      <c r="BK36" s="46"/>
      <c r="BL36" s="46"/>
      <c r="BM36" s="50"/>
      <c r="BN36" s="37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9"/>
      <c r="CD36" s="37">
        <v>58.95</v>
      </c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9"/>
      <c r="CQ36" s="47">
        <v>6</v>
      </c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8">
        <f>CD36*CQ36</f>
        <v>353.70000000000005</v>
      </c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>
        <v>353.7</v>
      </c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85">
        <v>100</v>
      </c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6"/>
      <c r="FL36" s="86" t="s">
        <v>334</v>
      </c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8"/>
    </row>
    <row r="37" spans="1:187" ht="39.75" customHeight="1">
      <c r="A37" s="37">
        <v>3</v>
      </c>
      <c r="B37" s="38"/>
      <c r="C37" s="38"/>
      <c r="D37" s="38"/>
      <c r="E37" s="39"/>
      <c r="F37" s="41" t="s">
        <v>340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3"/>
      <c r="AR37" s="37">
        <v>135</v>
      </c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9"/>
      <c r="BD37" s="37"/>
      <c r="BE37" s="38"/>
      <c r="BF37" s="38"/>
      <c r="BG37" s="38"/>
      <c r="BH37" s="38"/>
      <c r="BI37" s="38"/>
      <c r="BJ37" s="38"/>
      <c r="BK37" s="38"/>
      <c r="BL37" s="38"/>
      <c r="BM37" s="39"/>
      <c r="BN37" s="37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9"/>
      <c r="CD37" s="37">
        <v>62.67</v>
      </c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9"/>
      <c r="CQ37" s="37">
        <v>6</v>
      </c>
      <c r="CR37" s="38"/>
      <c r="CS37" s="38"/>
      <c r="CT37" s="38"/>
      <c r="CU37" s="38"/>
      <c r="CV37" s="38"/>
      <c r="CW37" s="38"/>
      <c r="CX37" s="38"/>
      <c r="CY37" s="38"/>
      <c r="CZ37" s="38"/>
      <c r="DA37" s="39"/>
      <c r="DB37" s="48">
        <f>CD37*CQ37</f>
        <v>376.02</v>
      </c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9"/>
      <c r="DN37" s="37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9"/>
      <c r="ED37" s="37">
        <v>376.02</v>
      </c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9"/>
      <c r="EV37" s="85">
        <v>100</v>
      </c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6"/>
      <c r="FL37" s="89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1"/>
    </row>
    <row r="38" spans="1:187" ht="39.75" customHeight="1">
      <c r="A38" s="37">
        <v>4</v>
      </c>
      <c r="B38" s="38"/>
      <c r="C38" s="38"/>
      <c r="D38" s="38"/>
      <c r="E38" s="39"/>
      <c r="F38" s="41" t="s">
        <v>341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3"/>
      <c r="AR38" s="37">
        <v>135</v>
      </c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9"/>
      <c r="BD38" s="37"/>
      <c r="BE38" s="38"/>
      <c r="BF38" s="38"/>
      <c r="BG38" s="38"/>
      <c r="BH38" s="38"/>
      <c r="BI38" s="38"/>
      <c r="BJ38" s="38"/>
      <c r="BK38" s="38"/>
      <c r="BL38" s="38"/>
      <c r="BM38" s="39"/>
      <c r="BN38" s="37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9"/>
      <c r="CD38" s="37">
        <v>264.33</v>
      </c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9"/>
      <c r="CQ38" s="37">
        <v>10</v>
      </c>
      <c r="CR38" s="38"/>
      <c r="CS38" s="38"/>
      <c r="CT38" s="38"/>
      <c r="CU38" s="38"/>
      <c r="CV38" s="38"/>
      <c r="CW38" s="38"/>
      <c r="CX38" s="38"/>
      <c r="CY38" s="38"/>
      <c r="CZ38" s="38"/>
      <c r="DA38" s="39"/>
      <c r="DB38" s="48">
        <f>CD38*CQ38</f>
        <v>2643.2999999999997</v>
      </c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9"/>
      <c r="DN38" s="37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9"/>
      <c r="ED38" s="37">
        <v>2643.3</v>
      </c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9"/>
      <c r="EV38" s="85">
        <v>100</v>
      </c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6"/>
      <c r="FL38" s="86" t="s">
        <v>334</v>
      </c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8"/>
    </row>
    <row r="39" spans="1:187" ht="39.75" customHeight="1">
      <c r="A39" s="37">
        <v>5</v>
      </c>
      <c r="B39" s="38"/>
      <c r="C39" s="38"/>
      <c r="D39" s="38"/>
      <c r="E39" s="39"/>
      <c r="F39" s="41" t="s">
        <v>335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3"/>
      <c r="AR39" s="37">
        <v>135</v>
      </c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9"/>
      <c r="BD39" s="37"/>
      <c r="BE39" s="38"/>
      <c r="BF39" s="38"/>
      <c r="BG39" s="38"/>
      <c r="BH39" s="38"/>
      <c r="BI39" s="38"/>
      <c r="BJ39" s="38"/>
      <c r="BK39" s="38"/>
      <c r="BL39" s="38"/>
      <c r="BM39" s="39"/>
      <c r="BN39" s="37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9"/>
      <c r="CD39" s="37">
        <v>465.86</v>
      </c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9"/>
      <c r="CQ39" s="37">
        <v>8</v>
      </c>
      <c r="CR39" s="38"/>
      <c r="CS39" s="38"/>
      <c r="CT39" s="38"/>
      <c r="CU39" s="38"/>
      <c r="CV39" s="38"/>
      <c r="CW39" s="38"/>
      <c r="CX39" s="38"/>
      <c r="CY39" s="38"/>
      <c r="CZ39" s="38"/>
      <c r="DA39" s="39"/>
      <c r="DB39" s="48">
        <f>CD39*CQ39</f>
        <v>3726.88</v>
      </c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9"/>
      <c r="DN39" s="37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9"/>
      <c r="ED39" s="37">
        <v>3726.88</v>
      </c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9"/>
      <c r="EV39" s="85">
        <v>100</v>
      </c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6"/>
      <c r="FL39" s="89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1"/>
    </row>
    <row r="40" spans="1:187" ht="39.75" customHeight="1">
      <c r="A40" s="37">
        <v>6</v>
      </c>
      <c r="B40" s="38"/>
      <c r="C40" s="38"/>
      <c r="D40" s="38"/>
      <c r="E40" s="39"/>
      <c r="F40" s="41" t="s">
        <v>335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3"/>
      <c r="AR40" s="37">
        <v>135</v>
      </c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9"/>
      <c r="BD40" s="37"/>
      <c r="BE40" s="38"/>
      <c r="BF40" s="38"/>
      <c r="BG40" s="38"/>
      <c r="BH40" s="38"/>
      <c r="BI40" s="38"/>
      <c r="BJ40" s="38"/>
      <c r="BK40" s="38"/>
      <c r="BL40" s="38"/>
      <c r="BM40" s="39"/>
      <c r="BN40" s="37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9"/>
      <c r="CD40" s="37">
        <v>55.2</v>
      </c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9"/>
      <c r="CQ40" s="37">
        <v>5</v>
      </c>
      <c r="CR40" s="38"/>
      <c r="CS40" s="38"/>
      <c r="CT40" s="38"/>
      <c r="CU40" s="38"/>
      <c r="CV40" s="38"/>
      <c r="CW40" s="38"/>
      <c r="CX40" s="38"/>
      <c r="CY40" s="38"/>
      <c r="CZ40" s="38"/>
      <c r="DA40" s="39"/>
      <c r="DB40" s="48">
        <f>CD40*CQ40</f>
        <v>276</v>
      </c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9"/>
      <c r="DN40" s="37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9"/>
      <c r="ED40" s="37">
        <v>276</v>
      </c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9"/>
      <c r="EV40" s="85">
        <v>100</v>
      </c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6"/>
      <c r="FL40" s="85" t="s">
        <v>334</v>
      </c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6"/>
    </row>
    <row r="41" spans="1:187" ht="12.75" customHeight="1">
      <c r="A41" s="37" t="s">
        <v>17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7"/>
      <c r="AR41" s="37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37"/>
      <c r="BE41" s="46"/>
      <c r="BF41" s="46"/>
      <c r="BG41" s="46"/>
      <c r="BH41" s="46"/>
      <c r="BI41" s="46"/>
      <c r="BJ41" s="46"/>
      <c r="BK41" s="46"/>
      <c r="BL41" s="46"/>
      <c r="BM41" s="50"/>
      <c r="BN41" s="37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46"/>
      <c r="CB41" s="46"/>
      <c r="CC41" s="50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8">
        <f>DB35+DB36+DB37+DB38+DB39+DB40</f>
        <v>7496840.74</v>
      </c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51">
        <f>DN35</f>
        <v>4519808.02</v>
      </c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>
        <f>ED35+ED36+ED37+ED38+ED39+ED40</f>
        <v>2977032.720000001</v>
      </c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</row>
    <row r="42" spans="1:187" ht="15.75" customHeight="1">
      <c r="A42" s="61" t="s">
        <v>155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</row>
    <row r="43" spans="1:187" ht="11.25" hidden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</row>
    <row r="44" spans="1:187" ht="14.25" customHeight="1" hidden="1">
      <c r="A44" s="92" t="s">
        <v>168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</row>
    <row r="45" spans="1:187" ht="12.75" customHeight="1" hidden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</row>
    <row r="46" spans="1:187" ht="21" customHeight="1" hidden="1">
      <c r="A46" s="47" t="s">
        <v>122</v>
      </c>
      <c r="B46" s="47"/>
      <c r="C46" s="47"/>
      <c r="D46" s="47"/>
      <c r="E46" s="47"/>
      <c r="F46" s="47" t="s">
        <v>35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37" t="s">
        <v>171</v>
      </c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 t="s">
        <v>125</v>
      </c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9"/>
    </row>
    <row r="47" spans="1:187" ht="12.75" hidden="1">
      <c r="A47" s="47">
        <v>1</v>
      </c>
      <c r="B47" s="47"/>
      <c r="C47" s="47"/>
      <c r="D47" s="47"/>
      <c r="E47" s="47"/>
      <c r="F47" s="47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37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50"/>
      <c r="ES47" s="37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9"/>
    </row>
    <row r="48" spans="1:187" ht="12.75" hidden="1">
      <c r="A48" s="47">
        <v>2</v>
      </c>
      <c r="B48" s="47"/>
      <c r="C48" s="47"/>
      <c r="D48" s="47"/>
      <c r="E48" s="47"/>
      <c r="F48" s="33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27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5"/>
      <c r="ES48" s="37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9"/>
    </row>
    <row r="49" spans="1:187" ht="11.25" customHeight="1" hidden="1">
      <c r="A49" s="28" t="s">
        <v>17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30"/>
      <c r="ES49" s="37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9"/>
    </row>
    <row r="50" spans="1:187" ht="13.5" customHeight="1" hidden="1">
      <c r="A50" s="64" t="s">
        <v>160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  <c r="FN50" s="118"/>
      <c r="FO50" s="118"/>
      <c r="FP50" s="118"/>
      <c r="FQ50" s="118"/>
      <c r="FR50" s="118"/>
      <c r="FS50" s="118"/>
      <c r="FT50" s="118"/>
      <c r="FU50" s="118"/>
      <c r="FV50" s="118"/>
      <c r="FW50" s="118"/>
      <c r="FX50" s="118"/>
      <c r="FY50" s="118"/>
      <c r="FZ50" s="118"/>
      <c r="GA50" s="118"/>
      <c r="GB50" s="118"/>
      <c r="GC50" s="118"/>
      <c r="GD50" s="118"/>
      <c r="GE50" s="118"/>
    </row>
    <row r="51" spans="1:187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</row>
    <row r="52" spans="1:187" ht="11.25" customHeight="1">
      <c r="A52" s="72" t="s">
        <v>161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</row>
    <row r="53" spans="1:187" ht="11.25" customHeight="1">
      <c r="A53" s="40" t="s">
        <v>128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</row>
    <row r="54" spans="1:187" ht="5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</row>
    <row r="55" spans="1:187" ht="23.25" customHeight="1">
      <c r="A55" s="47" t="s">
        <v>122</v>
      </c>
      <c r="B55" s="47"/>
      <c r="C55" s="47"/>
      <c r="D55" s="47"/>
      <c r="E55" s="47"/>
      <c r="F55" s="37" t="s">
        <v>35</v>
      </c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9"/>
      <c r="ES55" s="37" t="s">
        <v>125</v>
      </c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9"/>
    </row>
    <row r="56" spans="1:187" ht="11.25">
      <c r="A56" s="47">
        <v>1</v>
      </c>
      <c r="B56" s="47"/>
      <c r="C56" s="47"/>
      <c r="D56" s="47"/>
      <c r="E56" s="47"/>
      <c r="F56" s="41" t="s">
        <v>219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51">
        <v>5903490</v>
      </c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69"/>
    </row>
    <row r="57" spans="1:187" ht="11.25">
      <c r="A57" s="47">
        <v>2</v>
      </c>
      <c r="B57" s="47"/>
      <c r="C57" s="47"/>
      <c r="D57" s="47"/>
      <c r="E57" s="47"/>
      <c r="F57" s="37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9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69"/>
    </row>
    <row r="58" spans="1:187" ht="11.25" customHeight="1">
      <c r="A58" s="41" t="s">
        <v>17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51">
        <f>ES56</f>
        <v>5903490</v>
      </c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69"/>
    </row>
    <row r="59" spans="1:187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</row>
    <row r="60" spans="1:187" ht="11.25" customHeight="1" hidden="1">
      <c r="A60" s="40" t="s">
        <v>129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</row>
    <row r="61" spans="1:187" ht="7.5" customHeight="1" hidden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</row>
    <row r="62" spans="1:187" ht="26.25" customHeight="1" hidden="1">
      <c r="A62" s="37" t="s">
        <v>122</v>
      </c>
      <c r="B62" s="38"/>
      <c r="C62" s="38"/>
      <c r="D62" s="38"/>
      <c r="E62" s="39"/>
      <c r="F62" s="37" t="s">
        <v>35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9"/>
      <c r="ES62" s="37" t="s">
        <v>125</v>
      </c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9"/>
    </row>
    <row r="63" spans="1:187" ht="11.25" hidden="1">
      <c r="A63" s="37">
        <v>1</v>
      </c>
      <c r="B63" s="38"/>
      <c r="C63" s="38"/>
      <c r="D63" s="38"/>
      <c r="E63" s="39"/>
      <c r="F63" s="3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9"/>
      <c r="ES63" s="37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9"/>
    </row>
    <row r="64" spans="1:187" ht="11.25" hidden="1">
      <c r="A64" s="37">
        <v>2</v>
      </c>
      <c r="B64" s="38"/>
      <c r="C64" s="38"/>
      <c r="D64" s="38"/>
      <c r="E64" s="39"/>
      <c r="F64" s="37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9"/>
      <c r="ES64" s="37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9"/>
    </row>
    <row r="65" spans="1:187" ht="11.25" customHeight="1" hidden="1">
      <c r="A65" s="41" t="s">
        <v>17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3"/>
      <c r="ES65" s="37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9"/>
    </row>
    <row r="66" spans="1:187" ht="11.25" hidden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</row>
    <row r="67" spans="1:187" ht="11.25" customHeight="1" hidden="1">
      <c r="A67" s="40" t="s">
        <v>130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</row>
    <row r="68" spans="1:187" ht="4.5" customHeight="1" hidden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</row>
    <row r="69" spans="1:187" ht="21" customHeight="1" hidden="1">
      <c r="A69" s="37" t="s">
        <v>122</v>
      </c>
      <c r="B69" s="38"/>
      <c r="C69" s="38"/>
      <c r="D69" s="38"/>
      <c r="E69" s="39"/>
      <c r="F69" s="37" t="s">
        <v>35</v>
      </c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9"/>
      <c r="ES69" s="37" t="s">
        <v>125</v>
      </c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9"/>
    </row>
    <row r="70" spans="1:187" ht="11.25" hidden="1">
      <c r="A70" s="37">
        <v>1</v>
      </c>
      <c r="B70" s="38"/>
      <c r="C70" s="38"/>
      <c r="D70" s="38"/>
      <c r="E70" s="39"/>
      <c r="F70" s="37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9"/>
      <c r="ES70" s="37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9"/>
    </row>
    <row r="71" spans="1:187" ht="11.25" hidden="1">
      <c r="A71" s="37">
        <v>2</v>
      </c>
      <c r="B71" s="38"/>
      <c r="C71" s="38"/>
      <c r="D71" s="38"/>
      <c r="E71" s="39"/>
      <c r="F71" s="37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9"/>
      <c r="ES71" s="37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9"/>
    </row>
    <row r="72" spans="1:187" ht="11.25" customHeight="1" hidden="1">
      <c r="A72" s="41" t="s">
        <v>17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3"/>
      <c r="ES72" s="37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9"/>
    </row>
    <row r="73" spans="1:187" ht="11.25" hidden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</row>
    <row r="74" spans="1:187" ht="11.25" customHeight="1" hidden="1">
      <c r="A74" s="40" t="s">
        <v>131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</row>
    <row r="75" spans="1:187" ht="6.75" customHeight="1" hidden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</row>
    <row r="76" spans="1:187" ht="22.5" customHeight="1" hidden="1">
      <c r="A76" s="37" t="s">
        <v>122</v>
      </c>
      <c r="B76" s="38"/>
      <c r="C76" s="38"/>
      <c r="D76" s="38"/>
      <c r="E76" s="39"/>
      <c r="F76" s="37" t="s">
        <v>35</v>
      </c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9"/>
      <c r="ES76" s="37" t="s">
        <v>125</v>
      </c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9"/>
    </row>
    <row r="77" spans="1:187" ht="11.25" hidden="1">
      <c r="A77" s="37">
        <v>1</v>
      </c>
      <c r="B77" s="38"/>
      <c r="C77" s="38"/>
      <c r="D77" s="38"/>
      <c r="E77" s="39"/>
      <c r="F77" s="41" t="s">
        <v>219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3"/>
      <c r="ES77" s="51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9"/>
    </row>
    <row r="78" spans="1:187" ht="11.25" hidden="1">
      <c r="A78" s="37">
        <v>2</v>
      </c>
      <c r="B78" s="38"/>
      <c r="C78" s="38"/>
      <c r="D78" s="38"/>
      <c r="E78" s="39"/>
      <c r="F78" s="37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9"/>
      <c r="ES78" s="51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9"/>
    </row>
    <row r="79" spans="1:187" ht="11.25" customHeight="1" hidden="1">
      <c r="A79" s="41" t="s">
        <v>17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3"/>
      <c r="ES79" s="51">
        <f>ES77</f>
        <v>0</v>
      </c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9"/>
    </row>
    <row r="80" ht="11.25" hidden="1"/>
    <row r="81" spans="1:187" ht="11.25" hidden="1">
      <c r="A81" s="60" t="s">
        <v>163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</row>
    <row r="82" ht="6" customHeight="1" hidden="1"/>
    <row r="83" spans="1:187" ht="21" customHeight="1" hidden="1">
      <c r="A83" s="37" t="s">
        <v>122</v>
      </c>
      <c r="B83" s="38"/>
      <c r="C83" s="38"/>
      <c r="D83" s="38"/>
      <c r="E83" s="39"/>
      <c r="F83" s="37" t="s">
        <v>35</v>
      </c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9"/>
      <c r="DW83" s="37" t="s">
        <v>171</v>
      </c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9"/>
      <c r="ES83" s="37" t="s">
        <v>125</v>
      </c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9"/>
    </row>
    <row r="84" spans="1:187" ht="11.25" hidden="1">
      <c r="A84" s="37">
        <v>1</v>
      </c>
      <c r="B84" s="38"/>
      <c r="C84" s="38"/>
      <c r="D84" s="38"/>
      <c r="E84" s="39"/>
      <c r="F84" s="37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9"/>
      <c r="DW84" s="37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9"/>
      <c r="ES84" s="37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9"/>
    </row>
    <row r="85" spans="1:187" ht="11.25" hidden="1">
      <c r="A85" s="37">
        <v>2</v>
      </c>
      <c r="B85" s="38"/>
      <c r="C85" s="38"/>
      <c r="D85" s="38"/>
      <c r="E85" s="39"/>
      <c r="F85" s="37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9"/>
      <c r="DW85" s="37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9"/>
      <c r="ES85" s="37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9"/>
    </row>
    <row r="86" spans="1:187" ht="11.25" customHeight="1" hidden="1">
      <c r="A86" s="37" t="s">
        <v>17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9"/>
      <c r="ES86" s="37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9"/>
    </row>
    <row r="87" spans="1:187" ht="16.5" customHeight="1" hidden="1">
      <c r="A87" s="64" t="s">
        <v>162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</row>
    <row r="88" ht="11.25" hidden="1"/>
    <row r="89" spans="1:187" ht="12" hidden="1">
      <c r="A89" s="92" t="s">
        <v>165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</row>
    <row r="90" spans="1:187" ht="6.75" customHeight="1" hidden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</row>
    <row r="91" spans="1:187" ht="32.25" customHeight="1" hidden="1">
      <c r="A91" s="37" t="s">
        <v>122</v>
      </c>
      <c r="B91" s="38"/>
      <c r="C91" s="38"/>
      <c r="D91" s="38"/>
      <c r="E91" s="39"/>
      <c r="F91" s="37" t="s">
        <v>35</v>
      </c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9"/>
      <c r="DW91" s="37" t="s">
        <v>171</v>
      </c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9"/>
      <c r="ES91" s="37" t="s">
        <v>125</v>
      </c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9"/>
    </row>
    <row r="92" spans="1:187" ht="14.25" customHeight="1" hidden="1">
      <c r="A92" s="37">
        <v>1</v>
      </c>
      <c r="B92" s="38"/>
      <c r="C92" s="38"/>
      <c r="D92" s="38"/>
      <c r="E92" s="39"/>
      <c r="F92" s="37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9"/>
      <c r="DW92" s="37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9"/>
      <c r="ES92" s="37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9"/>
    </row>
    <row r="93" spans="1:187" ht="11.25" hidden="1">
      <c r="A93" s="37">
        <v>2</v>
      </c>
      <c r="B93" s="38"/>
      <c r="C93" s="38"/>
      <c r="D93" s="38"/>
      <c r="E93" s="39"/>
      <c r="F93" s="37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9"/>
      <c r="DW93" s="37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9"/>
      <c r="ES93" s="37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9"/>
    </row>
    <row r="94" spans="1:187" ht="11.25" customHeight="1" hidden="1">
      <c r="A94" s="41" t="s">
        <v>17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3"/>
      <c r="ES94" s="37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9"/>
    </row>
    <row r="95" spans="1:187" ht="17.25" customHeight="1" hidden="1">
      <c r="A95" s="64" t="s">
        <v>164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</row>
    <row r="96" spans="1:195" ht="11.25" hidden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</row>
    <row r="97" spans="1:195" ht="12" hidden="1">
      <c r="A97" s="59" t="s">
        <v>166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20"/>
      <c r="GG97" s="20"/>
      <c r="GH97" s="20"/>
      <c r="GI97" s="20"/>
      <c r="GJ97" s="20"/>
      <c r="GK97" s="20"/>
      <c r="GL97" s="20"/>
      <c r="GM97" s="20"/>
    </row>
    <row r="98" spans="188:195" ht="6.75" customHeight="1" hidden="1">
      <c r="GF98" s="20"/>
      <c r="GG98" s="20"/>
      <c r="GH98" s="20"/>
      <c r="GI98" s="20"/>
      <c r="GJ98" s="20"/>
      <c r="GK98" s="20"/>
      <c r="GL98" s="20"/>
      <c r="GM98" s="20"/>
    </row>
    <row r="99" spans="1:195" ht="27.75" customHeight="1" hidden="1">
      <c r="A99" s="79" t="s">
        <v>122</v>
      </c>
      <c r="B99" s="80"/>
      <c r="C99" s="80"/>
      <c r="D99" s="80"/>
      <c r="E99" s="81"/>
      <c r="F99" s="79" t="s">
        <v>35</v>
      </c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1"/>
      <c r="AR99" s="73" t="s">
        <v>171</v>
      </c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5"/>
      <c r="BD99" s="73" t="s">
        <v>147</v>
      </c>
      <c r="BE99" s="74"/>
      <c r="BF99" s="74"/>
      <c r="BG99" s="74"/>
      <c r="BH99" s="74"/>
      <c r="BI99" s="74"/>
      <c r="BJ99" s="74"/>
      <c r="BK99" s="74"/>
      <c r="BL99" s="74"/>
      <c r="BM99" s="75"/>
      <c r="BN99" s="73" t="s">
        <v>148</v>
      </c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5"/>
      <c r="CD99" s="73" t="s">
        <v>177</v>
      </c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5"/>
      <c r="CQ99" s="73" t="s">
        <v>78</v>
      </c>
      <c r="CR99" s="74"/>
      <c r="CS99" s="74"/>
      <c r="CT99" s="74"/>
      <c r="CU99" s="74"/>
      <c r="CV99" s="74"/>
      <c r="CW99" s="74"/>
      <c r="CX99" s="74"/>
      <c r="CY99" s="74"/>
      <c r="CZ99" s="74"/>
      <c r="DA99" s="75"/>
      <c r="DB99" s="73" t="s">
        <v>173</v>
      </c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5"/>
      <c r="DN99" s="73" t="s">
        <v>167</v>
      </c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5"/>
      <c r="ED99" s="66" t="s">
        <v>150</v>
      </c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/>
      <c r="FU99" s="67"/>
      <c r="FV99" s="67"/>
      <c r="FW99" s="67"/>
      <c r="FX99" s="67"/>
      <c r="FY99" s="67"/>
      <c r="FZ99" s="67"/>
      <c r="GA99" s="67"/>
      <c r="GB99" s="67"/>
      <c r="GC99" s="67"/>
      <c r="GD99" s="67"/>
      <c r="GE99" s="68"/>
      <c r="GF99" s="20"/>
      <c r="GG99" s="20"/>
      <c r="GH99" s="20"/>
      <c r="GI99" s="20"/>
      <c r="GJ99" s="20"/>
      <c r="GK99" s="20"/>
      <c r="GL99" s="20"/>
      <c r="GM99" s="20"/>
    </row>
    <row r="100" spans="1:195" ht="50.25" customHeight="1" hidden="1">
      <c r="A100" s="82"/>
      <c r="B100" s="83"/>
      <c r="C100" s="83"/>
      <c r="D100" s="83"/>
      <c r="E100" s="84"/>
      <c r="F100" s="82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4"/>
      <c r="AR100" s="76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8"/>
      <c r="BD100" s="76"/>
      <c r="BE100" s="77"/>
      <c r="BF100" s="77"/>
      <c r="BG100" s="77"/>
      <c r="BH100" s="77"/>
      <c r="BI100" s="77"/>
      <c r="BJ100" s="77"/>
      <c r="BK100" s="77"/>
      <c r="BL100" s="77"/>
      <c r="BM100" s="78"/>
      <c r="BN100" s="76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8"/>
      <c r="CD100" s="76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8"/>
      <c r="CQ100" s="76"/>
      <c r="CR100" s="77"/>
      <c r="CS100" s="77"/>
      <c r="CT100" s="77"/>
      <c r="CU100" s="77"/>
      <c r="CV100" s="77"/>
      <c r="CW100" s="77"/>
      <c r="CX100" s="77"/>
      <c r="CY100" s="77"/>
      <c r="CZ100" s="77"/>
      <c r="DA100" s="78"/>
      <c r="DB100" s="76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8"/>
      <c r="DN100" s="76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8"/>
      <c r="ED100" s="37" t="s">
        <v>183</v>
      </c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9"/>
      <c r="EV100" s="37" t="s">
        <v>184</v>
      </c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9"/>
      <c r="FL100" s="37" t="s">
        <v>151</v>
      </c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9"/>
      <c r="GF100" s="20"/>
      <c r="GG100" s="20"/>
      <c r="GH100" s="20"/>
      <c r="GI100" s="20"/>
      <c r="GJ100" s="20"/>
      <c r="GK100" s="20"/>
      <c r="GL100" s="20"/>
      <c r="GM100" s="20"/>
    </row>
    <row r="101" spans="1:195" ht="11.25" hidden="1">
      <c r="A101" s="37">
        <v>1</v>
      </c>
      <c r="B101" s="38"/>
      <c r="C101" s="38"/>
      <c r="D101" s="38"/>
      <c r="E101" s="39"/>
      <c r="F101" s="37">
        <v>2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9"/>
      <c r="AR101" s="37">
        <v>3</v>
      </c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9"/>
      <c r="BD101" s="37">
        <v>4</v>
      </c>
      <c r="BE101" s="38"/>
      <c r="BF101" s="38"/>
      <c r="BG101" s="38"/>
      <c r="BH101" s="38"/>
      <c r="BI101" s="38"/>
      <c r="BJ101" s="38"/>
      <c r="BK101" s="38"/>
      <c r="BL101" s="38"/>
      <c r="BM101" s="39"/>
      <c r="BN101" s="37">
        <v>5</v>
      </c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9"/>
      <c r="CD101" s="37">
        <v>6</v>
      </c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9"/>
      <c r="CQ101" s="37">
        <v>7</v>
      </c>
      <c r="CR101" s="38"/>
      <c r="CS101" s="38"/>
      <c r="CT101" s="38"/>
      <c r="CU101" s="38"/>
      <c r="CV101" s="38"/>
      <c r="CW101" s="38"/>
      <c r="CX101" s="38"/>
      <c r="CY101" s="38"/>
      <c r="CZ101" s="38"/>
      <c r="DA101" s="39"/>
      <c r="DB101" s="37">
        <v>8</v>
      </c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9"/>
      <c r="DN101" s="37">
        <v>9</v>
      </c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9"/>
      <c r="ED101" s="37">
        <v>10</v>
      </c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9"/>
      <c r="EV101" s="37">
        <v>11</v>
      </c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9"/>
      <c r="FL101" s="37">
        <v>12</v>
      </c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9"/>
      <c r="GF101" s="20"/>
      <c r="GG101" s="20"/>
      <c r="GH101" s="20"/>
      <c r="GI101" s="20"/>
      <c r="GJ101" s="20"/>
      <c r="GK101" s="20"/>
      <c r="GL101" s="20"/>
      <c r="GM101" s="20"/>
    </row>
    <row r="102" spans="1:195" ht="12.75" hidden="1">
      <c r="A102" s="37">
        <v>1</v>
      </c>
      <c r="B102" s="38"/>
      <c r="C102" s="38"/>
      <c r="D102" s="38"/>
      <c r="E102" s="39"/>
      <c r="F102" s="37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9"/>
      <c r="AR102" s="37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9"/>
      <c r="BD102" s="37"/>
      <c r="BE102" s="38"/>
      <c r="BF102" s="38"/>
      <c r="BG102" s="38"/>
      <c r="BH102" s="38"/>
      <c r="BI102" s="38"/>
      <c r="BJ102" s="38"/>
      <c r="BK102" s="38"/>
      <c r="BL102" s="38"/>
      <c r="BM102" s="39"/>
      <c r="BN102" s="37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9"/>
      <c r="CD102" s="37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9"/>
      <c r="CQ102" s="37"/>
      <c r="CR102" s="38"/>
      <c r="CS102" s="38"/>
      <c r="CT102" s="38"/>
      <c r="CU102" s="38"/>
      <c r="CV102" s="38"/>
      <c r="CW102" s="38"/>
      <c r="CX102" s="38"/>
      <c r="CY102" s="38"/>
      <c r="CZ102" s="38"/>
      <c r="DA102" s="39"/>
      <c r="DB102" s="37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9"/>
      <c r="DN102" s="37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9"/>
      <c r="ED102" s="37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9"/>
      <c r="EV102" s="65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50"/>
      <c r="FL102" s="65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50"/>
      <c r="GF102" s="20"/>
      <c r="GG102" s="20"/>
      <c r="GH102" s="20"/>
      <c r="GI102" s="20"/>
      <c r="GJ102" s="20"/>
      <c r="GK102" s="20"/>
      <c r="GL102" s="20"/>
      <c r="GM102" s="20"/>
    </row>
    <row r="103" spans="1:195" ht="12.75" hidden="1">
      <c r="A103" s="37">
        <v>2</v>
      </c>
      <c r="B103" s="38"/>
      <c r="C103" s="38"/>
      <c r="D103" s="38"/>
      <c r="E103" s="39"/>
      <c r="F103" s="37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7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9"/>
      <c r="BD103" s="37"/>
      <c r="BE103" s="38"/>
      <c r="BF103" s="38"/>
      <c r="BG103" s="38"/>
      <c r="BH103" s="38"/>
      <c r="BI103" s="38"/>
      <c r="BJ103" s="38"/>
      <c r="BK103" s="38"/>
      <c r="BL103" s="38"/>
      <c r="BM103" s="39"/>
      <c r="BN103" s="37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9"/>
      <c r="CD103" s="37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9"/>
      <c r="CQ103" s="37"/>
      <c r="CR103" s="38"/>
      <c r="CS103" s="38"/>
      <c r="CT103" s="38"/>
      <c r="CU103" s="38"/>
      <c r="CV103" s="38"/>
      <c r="CW103" s="38"/>
      <c r="CX103" s="38"/>
      <c r="CY103" s="38"/>
      <c r="CZ103" s="38"/>
      <c r="DA103" s="39"/>
      <c r="DB103" s="37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9"/>
      <c r="DN103" s="37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9"/>
      <c r="ED103" s="37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9"/>
      <c r="EV103" s="65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50"/>
      <c r="FL103" s="65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50"/>
      <c r="GF103" s="20"/>
      <c r="GG103" s="20"/>
      <c r="GH103" s="20"/>
      <c r="GI103" s="20"/>
      <c r="GJ103" s="20"/>
      <c r="GK103" s="20"/>
      <c r="GL103" s="20"/>
      <c r="GM103" s="20"/>
    </row>
    <row r="104" spans="1:195" ht="12.75" hidden="1">
      <c r="A104" s="37">
        <v>3</v>
      </c>
      <c r="B104" s="38"/>
      <c r="C104" s="38"/>
      <c r="D104" s="38"/>
      <c r="E104" s="39"/>
      <c r="F104" s="37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9"/>
      <c r="AR104" s="37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9"/>
      <c r="BD104" s="37"/>
      <c r="BE104" s="38"/>
      <c r="BF104" s="38"/>
      <c r="BG104" s="38"/>
      <c r="BH104" s="38"/>
      <c r="BI104" s="38"/>
      <c r="BJ104" s="38"/>
      <c r="BK104" s="38"/>
      <c r="BL104" s="38"/>
      <c r="BM104" s="39"/>
      <c r="BN104" s="37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9"/>
      <c r="CD104" s="37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9"/>
      <c r="CQ104" s="37"/>
      <c r="CR104" s="38"/>
      <c r="CS104" s="38"/>
      <c r="CT104" s="38"/>
      <c r="CU104" s="38"/>
      <c r="CV104" s="38"/>
      <c r="CW104" s="38"/>
      <c r="CX104" s="38"/>
      <c r="CY104" s="38"/>
      <c r="CZ104" s="38"/>
      <c r="DA104" s="39"/>
      <c r="DB104" s="37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9"/>
      <c r="DN104" s="37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9"/>
      <c r="ED104" s="37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9"/>
      <c r="EV104" s="65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50"/>
      <c r="FL104" s="65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50"/>
      <c r="GF104" s="20"/>
      <c r="GG104" s="20"/>
      <c r="GH104" s="20"/>
      <c r="GI104" s="20"/>
      <c r="GJ104" s="20"/>
      <c r="GK104" s="20"/>
      <c r="GL104" s="20"/>
      <c r="GM104" s="20"/>
    </row>
    <row r="105" spans="1:195" ht="12.75" hidden="1">
      <c r="A105" s="37"/>
      <c r="B105" s="38"/>
      <c r="C105" s="38"/>
      <c r="D105" s="38"/>
      <c r="E105" s="39"/>
      <c r="F105" s="44" t="s">
        <v>17</v>
      </c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1"/>
      <c r="AR105" s="37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9"/>
      <c r="BD105" s="37"/>
      <c r="BE105" s="38"/>
      <c r="BF105" s="38"/>
      <c r="BG105" s="38"/>
      <c r="BH105" s="38"/>
      <c r="BI105" s="38"/>
      <c r="BJ105" s="38"/>
      <c r="BK105" s="38"/>
      <c r="BL105" s="38"/>
      <c r="BM105" s="39"/>
      <c r="BN105" s="37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9"/>
      <c r="CD105" s="37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9"/>
      <c r="CQ105" s="37"/>
      <c r="CR105" s="38"/>
      <c r="CS105" s="38"/>
      <c r="CT105" s="38"/>
      <c r="CU105" s="38"/>
      <c r="CV105" s="38"/>
      <c r="CW105" s="38"/>
      <c r="CX105" s="38"/>
      <c r="CY105" s="38"/>
      <c r="CZ105" s="38"/>
      <c r="DA105" s="39"/>
      <c r="DB105" s="37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9"/>
      <c r="DN105" s="37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9"/>
      <c r="ED105" s="37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9"/>
      <c r="EV105" s="65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50"/>
      <c r="FL105" s="65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50"/>
      <c r="GF105" s="20"/>
      <c r="GG105" s="20"/>
      <c r="GH105" s="20"/>
      <c r="GI105" s="20"/>
      <c r="GJ105" s="20"/>
      <c r="GK105" s="20"/>
      <c r="GL105" s="20"/>
      <c r="GM105" s="20"/>
    </row>
    <row r="106" spans="1:195" ht="29.25" customHeight="1" hidden="1">
      <c r="A106" s="64" t="s">
        <v>172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  <c r="GF106" s="20"/>
      <c r="GG106" s="20"/>
      <c r="GH106" s="20"/>
      <c r="GI106" s="20"/>
      <c r="GJ106" s="20"/>
      <c r="GK106" s="20"/>
      <c r="GL106" s="20"/>
      <c r="GM106" s="20"/>
    </row>
    <row r="107" spans="1:195" ht="11.25" hidden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</row>
    <row r="108" spans="1:195" ht="12" hidden="1">
      <c r="A108" s="59" t="s">
        <v>174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59"/>
      <c r="GD108" s="59"/>
      <c r="GE108" s="59"/>
      <c r="GF108" s="20"/>
      <c r="GG108" s="20"/>
      <c r="GH108" s="20"/>
      <c r="GI108" s="20"/>
      <c r="GJ108" s="20"/>
      <c r="GK108" s="20"/>
      <c r="GL108" s="20"/>
      <c r="GM108" s="20"/>
    </row>
    <row r="109" spans="188:195" ht="11.25" hidden="1">
      <c r="GF109" s="20"/>
      <c r="GG109" s="20"/>
      <c r="GH109" s="20"/>
      <c r="GI109" s="20"/>
      <c r="GJ109" s="20"/>
      <c r="GK109" s="20"/>
      <c r="GL109" s="20"/>
      <c r="GM109" s="20"/>
    </row>
    <row r="110" spans="1:195" ht="27.75" customHeight="1" hidden="1">
      <c r="A110" s="37" t="s">
        <v>122</v>
      </c>
      <c r="B110" s="38"/>
      <c r="C110" s="38"/>
      <c r="D110" s="38"/>
      <c r="E110" s="39"/>
      <c r="F110" s="37" t="s">
        <v>35</v>
      </c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9"/>
      <c r="ES110" s="37" t="s">
        <v>125</v>
      </c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9"/>
      <c r="GF110" s="20"/>
      <c r="GG110" s="20"/>
      <c r="GH110" s="20"/>
      <c r="GI110" s="20"/>
      <c r="GJ110" s="20"/>
      <c r="GK110" s="20"/>
      <c r="GL110" s="20"/>
      <c r="GM110" s="20"/>
    </row>
    <row r="111" spans="1:195" ht="12.75" customHeight="1" hidden="1">
      <c r="A111" s="37">
        <v>1</v>
      </c>
      <c r="B111" s="38"/>
      <c r="C111" s="38"/>
      <c r="D111" s="38"/>
      <c r="E111" s="39"/>
      <c r="F111" s="37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9"/>
      <c r="ES111" s="37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9"/>
      <c r="GF111" s="20"/>
      <c r="GG111" s="20"/>
      <c r="GH111" s="20"/>
      <c r="GI111" s="20"/>
      <c r="GJ111" s="20"/>
      <c r="GK111" s="20"/>
      <c r="GL111" s="20"/>
      <c r="GM111" s="20"/>
    </row>
    <row r="112" spans="1:195" ht="11.25" hidden="1">
      <c r="A112" s="37">
        <v>2</v>
      </c>
      <c r="B112" s="38"/>
      <c r="C112" s="38"/>
      <c r="D112" s="38"/>
      <c r="E112" s="39"/>
      <c r="F112" s="37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9"/>
      <c r="ES112" s="37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9"/>
      <c r="GF112" s="20"/>
      <c r="GG112" s="20"/>
      <c r="GH112" s="20"/>
      <c r="GI112" s="20"/>
      <c r="GJ112" s="20"/>
      <c r="GK112" s="20"/>
      <c r="GL112" s="20"/>
      <c r="GM112" s="20"/>
    </row>
    <row r="113" spans="1:195" ht="11.25" hidden="1">
      <c r="A113" s="41" t="s">
        <v>17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3"/>
      <c r="ES113" s="37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9"/>
      <c r="GF113" s="20"/>
      <c r="GG113" s="20"/>
      <c r="GH113" s="20"/>
      <c r="GI113" s="20"/>
      <c r="GJ113" s="20"/>
      <c r="GK113" s="20"/>
      <c r="GL113" s="20"/>
      <c r="GM113" s="20"/>
    </row>
    <row r="114" spans="1:195" ht="22.5" customHeight="1" hidden="1">
      <c r="A114" s="64" t="s">
        <v>202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20"/>
      <c r="GG114" s="20"/>
      <c r="GH114" s="20"/>
      <c r="GI114" s="20"/>
      <c r="GJ114" s="20"/>
      <c r="GK114" s="20"/>
      <c r="GL114" s="20"/>
      <c r="GM114" s="20"/>
    </row>
    <row r="115" spans="1:195" ht="11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20"/>
      <c r="GG115" s="20"/>
      <c r="GH115" s="20"/>
      <c r="GI115" s="20"/>
      <c r="GJ115" s="20"/>
      <c r="GK115" s="20"/>
      <c r="GL115" s="20"/>
      <c r="GM115" s="20"/>
    </row>
    <row r="116" spans="1:195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</row>
    <row r="117" spans="1:195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</row>
    <row r="118" spans="1:195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</row>
    <row r="119" spans="1:195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</row>
    <row r="120" spans="1:195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</row>
    <row r="121" spans="1:195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</row>
    <row r="122" spans="1:195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</row>
    <row r="123" spans="1:195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</row>
    <row r="124" spans="1:195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</row>
    <row r="125" spans="1:195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</row>
    <row r="126" spans="1:195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</row>
    <row r="127" spans="1:195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</row>
    <row r="128" spans="1:195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</row>
    <row r="129" spans="1:195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</row>
    <row r="130" spans="1:195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</row>
    <row r="131" spans="1:195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</row>
    <row r="132" spans="1:195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</row>
    <row r="133" spans="1:195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</row>
    <row r="134" spans="1:195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</row>
    <row r="135" spans="1:195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</row>
    <row r="136" spans="1:195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</row>
    <row r="137" spans="1:195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</row>
    <row r="138" spans="1:195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</row>
    <row r="139" spans="1:195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</row>
    <row r="140" spans="1:195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</row>
    <row r="141" spans="1:195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</row>
    <row r="142" spans="1:195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</row>
    <row r="143" spans="1:195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</row>
    <row r="144" spans="1:195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</row>
    <row r="145" spans="1:195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</row>
    <row r="146" spans="1:195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</row>
    <row r="147" spans="1:195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</row>
    <row r="148" spans="1:195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</row>
    <row r="149" spans="1:195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</row>
    <row r="150" spans="1:195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</row>
    <row r="151" spans="1:195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</row>
    <row r="152" spans="1:195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</row>
    <row r="153" spans="1:195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</row>
    <row r="154" spans="1:195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</row>
    <row r="155" spans="1:195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</row>
    <row r="156" spans="1:195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</row>
    <row r="157" spans="1:195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</row>
    <row r="158" spans="1:195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</row>
    <row r="159" spans="1:195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</row>
    <row r="160" spans="1:195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</row>
    <row r="161" spans="1:195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</row>
    <row r="162" spans="1:195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</row>
    <row r="163" spans="1:195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</row>
    <row r="164" spans="1:195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</row>
    <row r="165" spans="1:195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</row>
    <row r="166" spans="1:195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</row>
    <row r="167" spans="1:195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</row>
    <row r="168" spans="1:195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</row>
    <row r="169" spans="1:195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</row>
    <row r="170" spans="1:195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</row>
    <row r="171" spans="1:195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</row>
    <row r="172" spans="1:195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</row>
    <row r="173" spans="1:195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</row>
    <row r="174" spans="1:195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</row>
    <row r="175" spans="1:195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</row>
    <row r="176" spans="1:195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</row>
    <row r="177" spans="1:195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</row>
    <row r="178" spans="1:195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</row>
    <row r="179" spans="1:195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</row>
    <row r="180" spans="1:195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</row>
    <row r="181" spans="1:195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</row>
    <row r="182" spans="1:195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</row>
    <row r="183" spans="1:195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</row>
    <row r="184" spans="1:195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</row>
    <row r="185" spans="1:195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</row>
    <row r="186" spans="1:195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</row>
    <row r="187" spans="1:195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</row>
    <row r="188" spans="1:195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</row>
    <row r="189" spans="1:195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</row>
    <row r="190" spans="1:195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</row>
    <row r="191" spans="1:195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</row>
    <row r="192" spans="1:195" ht="11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</row>
    <row r="193" spans="1:195" ht="11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</row>
    <row r="194" spans="1:195" ht="11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</row>
    <row r="195" spans="1:195" ht="11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</row>
    <row r="196" spans="1:195" ht="11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</row>
    <row r="197" spans="1:195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</row>
    <row r="198" spans="1:195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</row>
    <row r="199" spans="1:195" ht="11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</row>
    <row r="200" spans="1:195" ht="11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</row>
    <row r="201" spans="1:195" ht="11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</row>
    <row r="202" spans="1:195" ht="11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</row>
    <row r="203" spans="1:195" ht="11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</row>
    <row r="204" spans="1:195" ht="11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</row>
    <row r="205" spans="1:195" ht="11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</row>
    <row r="206" spans="1:195" ht="11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</row>
    <row r="207" spans="1:195" ht="11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</row>
    <row r="208" spans="1:195" ht="11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</row>
    <row r="209" spans="1:195" ht="11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</row>
    <row r="210" spans="1:195" ht="11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</row>
    <row r="211" spans="1:195" ht="11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</row>
    <row r="212" spans="1:195" ht="11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</row>
    <row r="213" spans="1:195" ht="11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</row>
    <row r="214" spans="1:195" ht="11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</row>
    <row r="215" spans="1:195" ht="11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</row>
    <row r="216" spans="1:195" ht="11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</row>
    <row r="217" spans="1:195" ht="11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</row>
    <row r="218" spans="1:195" ht="11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</row>
    <row r="219" spans="1:195" ht="11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</row>
    <row r="220" spans="1:195" ht="11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</row>
    <row r="221" spans="1:195" ht="11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</row>
    <row r="222" spans="1:195" ht="11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</row>
    <row r="223" spans="1:195" ht="11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</row>
    <row r="224" spans="1:195" ht="11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</row>
    <row r="225" spans="1:195" ht="11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</row>
    <row r="226" spans="1:195" ht="11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</row>
    <row r="227" spans="1:195" ht="11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</row>
    <row r="228" spans="1:195" ht="11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</row>
    <row r="229" spans="1:195" ht="11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</row>
    <row r="230" spans="1:195" ht="11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</row>
    <row r="231" spans="1:195" ht="11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</row>
    <row r="232" spans="1:195" ht="11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</row>
    <row r="233" spans="1:195" ht="11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</row>
    <row r="234" spans="1:195" ht="11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</row>
    <row r="235" spans="1:195" ht="11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</row>
    <row r="236" spans="1:195" ht="11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</row>
    <row r="237" spans="1:195" ht="11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</row>
    <row r="238" spans="1:195" ht="11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</row>
    <row r="239" spans="1:195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</row>
    <row r="240" spans="1:195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</row>
    <row r="241" spans="1:195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</row>
    <row r="242" spans="1:195" ht="11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</row>
    <row r="243" spans="1:195" ht="11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</row>
    <row r="244" spans="1:195" ht="11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</row>
    <row r="245" spans="1:195" ht="11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</row>
    <row r="246" spans="1:195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</row>
    <row r="247" spans="1:195" ht="11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</row>
    <row r="248" spans="1:195" ht="11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</row>
    <row r="249" spans="1:195" ht="11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</row>
    <row r="250" spans="1:195" ht="11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</row>
    <row r="251" spans="1:195" ht="11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</row>
    <row r="252" spans="1:195" ht="11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</row>
    <row r="253" spans="1:195" ht="11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</row>
    <row r="254" spans="1:195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</row>
    <row r="255" spans="1:195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</row>
    <row r="256" spans="1:195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</row>
    <row r="257" spans="1:195" ht="11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</row>
    <row r="258" spans="1:195" ht="11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</row>
    <row r="259" spans="1:195" ht="11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</row>
    <row r="260" spans="1:195" ht="11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</row>
    <row r="261" spans="1:195" ht="11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</row>
    <row r="262" spans="1:195" ht="11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</row>
    <row r="263" spans="1:195" ht="11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</row>
    <row r="264" spans="1:195" ht="11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</row>
    <row r="265" spans="1:195" ht="11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</row>
    <row r="266" spans="1:195" ht="11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</row>
    <row r="267" spans="1:195" ht="11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</row>
    <row r="268" spans="1:195" ht="11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</row>
    <row r="269" spans="1:195" ht="11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</row>
    <row r="270" spans="1:195" ht="11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</row>
    <row r="271" spans="1:195" ht="11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</row>
    <row r="272" spans="1:195" ht="11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</row>
    <row r="273" spans="1:195" ht="11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</row>
    <row r="274" spans="1:195" ht="11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</row>
    <row r="275" spans="1:195" ht="11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</row>
    <row r="276" spans="1:195" ht="11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</row>
    <row r="277" spans="1:195" ht="11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</row>
    <row r="278" spans="1:195" ht="11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</row>
    <row r="279" spans="1:195" ht="11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</row>
    <row r="280" spans="1:195" ht="11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</row>
    <row r="281" spans="1:195" ht="11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</row>
    <row r="282" spans="1:195" ht="11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</row>
    <row r="283" spans="1:195" ht="11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</row>
    <row r="284" spans="1:195" ht="11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</row>
    <row r="285" spans="1:195" ht="11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</row>
    <row r="286" spans="1:195" ht="11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</row>
    <row r="287" spans="1:195" ht="11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</row>
    <row r="288" spans="1:195" ht="11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</row>
    <row r="289" spans="1:195" ht="11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</row>
    <row r="290" spans="1:195" ht="11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</row>
    <row r="291" spans="1:195" ht="11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</row>
    <row r="292" spans="1:195" ht="11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</row>
    <row r="293" spans="1:195" ht="11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</row>
    <row r="294" spans="1:195" ht="11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</row>
    <row r="295" spans="1:195" ht="11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</row>
    <row r="296" spans="1:195" ht="11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</row>
    <row r="297" spans="1:195" ht="11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</row>
    <row r="298" spans="1:195" ht="11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</row>
    <row r="299" spans="1:195" ht="11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</row>
    <row r="300" spans="1:195" ht="11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</row>
    <row r="301" spans="1:195" ht="11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</row>
    <row r="302" spans="1:195" ht="11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</row>
    <row r="303" spans="1:195" ht="11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</row>
    <row r="304" spans="1:195" ht="11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</row>
    <row r="305" spans="1:195" ht="11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</row>
    <row r="306" spans="1:195" ht="11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</row>
    <row r="307" spans="1:195" ht="11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</row>
    <row r="308" spans="1:195" ht="11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</row>
    <row r="309" spans="1:195" ht="11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</row>
    <row r="310" spans="1:195" ht="11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</row>
    <row r="311" spans="1:195" ht="11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</row>
    <row r="312" spans="1:195" ht="11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</row>
    <row r="313" spans="1:195" ht="11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</row>
    <row r="314" spans="1:195" ht="11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</row>
    <row r="315" spans="1:195" ht="11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</row>
    <row r="316" spans="1:195" ht="11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</row>
    <row r="317" spans="1:195" ht="11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</row>
    <row r="318" spans="1:195" ht="11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</row>
    <row r="319" spans="1:195" ht="11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</row>
    <row r="320" spans="1:195" ht="11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</row>
    <row r="321" spans="1:195" ht="11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</row>
    <row r="322" spans="1:195" ht="11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</row>
    <row r="323" spans="1:195" ht="11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</row>
    <row r="324" spans="1:195" ht="11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</row>
    <row r="325" spans="1:195" ht="11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</row>
    <row r="326" spans="1:195" ht="11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</row>
    <row r="327" spans="1:195" ht="11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</row>
    <row r="328" spans="1:195" ht="11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</row>
    <row r="329" spans="1:195" ht="11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</row>
    <row r="330" spans="1:195" ht="11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</row>
    <row r="331" spans="1:195" ht="11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</row>
    <row r="332" spans="1:195" ht="11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</row>
    <row r="333" spans="1:195" ht="11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</row>
    <row r="334" spans="1:195" ht="11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</row>
    <row r="335" spans="1:195" ht="11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</row>
    <row r="336" spans="1:195" ht="11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</row>
    <row r="337" spans="1:195" ht="11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</row>
    <row r="338" spans="1:195" ht="11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</row>
    <row r="339" spans="1:195" ht="11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</row>
    <row r="340" spans="1:195" ht="11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</row>
    <row r="341" spans="1:195" ht="11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</row>
    <row r="342" spans="1:195" ht="11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</row>
    <row r="343" spans="1:195" ht="11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</row>
    <row r="344" spans="1:195" ht="11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</row>
    <row r="345" spans="1:195" ht="11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</row>
    <row r="346" spans="1:195" ht="11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</row>
    <row r="347" spans="1:195" ht="11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</row>
    <row r="348" spans="1:195" ht="11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</row>
  </sheetData>
  <sheetProtection/>
  <mergeCells count="428">
    <mergeCell ref="DN40:EC40"/>
    <mergeCell ref="ED40:EU40"/>
    <mergeCell ref="EV40:FK40"/>
    <mergeCell ref="FL40:GE40"/>
    <mergeCell ref="ED17:EU17"/>
    <mergeCell ref="EV17:FK17"/>
    <mergeCell ref="FL17:GE17"/>
    <mergeCell ref="DN17:EC17"/>
    <mergeCell ref="DN39:EC39"/>
    <mergeCell ref="A40:E40"/>
    <mergeCell ref="F40:AQ40"/>
    <mergeCell ref="AR40:BC40"/>
    <mergeCell ref="BD40:BM40"/>
    <mergeCell ref="BN40:CC40"/>
    <mergeCell ref="CD40:CP40"/>
    <mergeCell ref="CQ40:DA40"/>
    <mergeCell ref="BD17:BM17"/>
    <mergeCell ref="BN17:CC17"/>
    <mergeCell ref="CD17:CP17"/>
    <mergeCell ref="CQ17:DA17"/>
    <mergeCell ref="DB17:DM17"/>
    <mergeCell ref="DB39:DM39"/>
    <mergeCell ref="BN18:CC18"/>
    <mergeCell ref="DB40:DM40"/>
    <mergeCell ref="FL13:GE16"/>
    <mergeCell ref="A38:E38"/>
    <mergeCell ref="F38:AQ38"/>
    <mergeCell ref="AR38:BC38"/>
    <mergeCell ref="BD38:BM38"/>
    <mergeCell ref="BN38:CC38"/>
    <mergeCell ref="A17:E17"/>
    <mergeCell ref="F17:AQ17"/>
    <mergeCell ref="AR17:BC17"/>
    <mergeCell ref="A16:E16"/>
    <mergeCell ref="A39:E39"/>
    <mergeCell ref="F39:AQ39"/>
    <mergeCell ref="AR39:BC39"/>
    <mergeCell ref="BD39:BM39"/>
    <mergeCell ref="BN39:CC39"/>
    <mergeCell ref="CD39:CP39"/>
    <mergeCell ref="ED39:EU39"/>
    <mergeCell ref="EV39:FK39"/>
    <mergeCell ref="ED38:EU38"/>
    <mergeCell ref="EV38:FK38"/>
    <mergeCell ref="CD38:CP38"/>
    <mergeCell ref="CQ38:DA38"/>
    <mergeCell ref="DB38:DM38"/>
    <mergeCell ref="DN38:EC38"/>
    <mergeCell ref="CQ39:DA39"/>
    <mergeCell ref="F16:AQ16"/>
    <mergeCell ref="AR16:BC16"/>
    <mergeCell ref="BD16:BM16"/>
    <mergeCell ref="BN16:CC16"/>
    <mergeCell ref="CD16:CP16"/>
    <mergeCell ref="DB15:DM15"/>
    <mergeCell ref="DN15:EC15"/>
    <mergeCell ref="ED15:EU15"/>
    <mergeCell ref="EV15:FK15"/>
    <mergeCell ref="FL38:GE39"/>
    <mergeCell ref="CQ16:DA16"/>
    <mergeCell ref="DB16:DM16"/>
    <mergeCell ref="DN16:EC16"/>
    <mergeCell ref="ED16:EU16"/>
    <mergeCell ref="EV16:FK16"/>
    <mergeCell ref="CQ32:DA33"/>
    <mergeCell ref="CD14:CP14"/>
    <mergeCell ref="A15:E15"/>
    <mergeCell ref="F15:AQ15"/>
    <mergeCell ref="AR15:BC15"/>
    <mergeCell ref="BD15:BM15"/>
    <mergeCell ref="BN15:CC15"/>
    <mergeCell ref="CD15:CP15"/>
    <mergeCell ref="BN13:CC13"/>
    <mergeCell ref="ED14:EU14"/>
    <mergeCell ref="A14:E14"/>
    <mergeCell ref="F14:AQ14"/>
    <mergeCell ref="AR14:BC14"/>
    <mergeCell ref="BD14:BM14"/>
    <mergeCell ref="CQ14:DA14"/>
    <mergeCell ref="DB14:DM14"/>
    <mergeCell ref="DN14:EC14"/>
    <mergeCell ref="BN14:CC14"/>
    <mergeCell ref="DW47:ER47"/>
    <mergeCell ref="CQ13:DA13"/>
    <mergeCell ref="DB13:DM13"/>
    <mergeCell ref="DN13:EC13"/>
    <mergeCell ref="ED13:EU13"/>
    <mergeCell ref="EV13:FK13"/>
    <mergeCell ref="CQ34:DA34"/>
    <mergeCell ref="DB34:DM34"/>
    <mergeCell ref="EV14:FK14"/>
    <mergeCell ref="CQ15:DA15"/>
    <mergeCell ref="F69:ER69"/>
    <mergeCell ref="A70:E70"/>
    <mergeCell ref="A69:E69"/>
    <mergeCell ref="A71:E71"/>
    <mergeCell ref="F70:ER70"/>
    <mergeCell ref="F71:ER71"/>
    <mergeCell ref="CD12:CP12"/>
    <mergeCell ref="DB12:DM12"/>
    <mergeCell ref="CQ11:DA11"/>
    <mergeCell ref="CQ12:DA12"/>
    <mergeCell ref="CD32:CP33"/>
    <mergeCell ref="A30:GE30"/>
    <mergeCell ref="A13:E13"/>
    <mergeCell ref="F13:AQ13"/>
    <mergeCell ref="AR13:BC13"/>
    <mergeCell ref="BD13:BM13"/>
    <mergeCell ref="AR32:BC33"/>
    <mergeCell ref="BD32:BM33"/>
    <mergeCell ref="DB8:DM9"/>
    <mergeCell ref="CQ10:DA10"/>
    <mergeCell ref="DB10:DM10"/>
    <mergeCell ref="DB11:DM11"/>
    <mergeCell ref="CD11:CP11"/>
    <mergeCell ref="CD8:CP9"/>
    <mergeCell ref="CD10:CP10"/>
    <mergeCell ref="BD11:BM11"/>
    <mergeCell ref="ES77:GE77"/>
    <mergeCell ref="ES78:GE78"/>
    <mergeCell ref="F77:ER77"/>
    <mergeCell ref="F78:ER78"/>
    <mergeCell ref="A77:E77"/>
    <mergeCell ref="A78:E78"/>
    <mergeCell ref="A76:E76"/>
    <mergeCell ref="A74:GE74"/>
    <mergeCell ref="A72:ER72"/>
    <mergeCell ref="A50:GE50"/>
    <mergeCell ref="CQ36:DA36"/>
    <mergeCell ref="DB36:DM36"/>
    <mergeCell ref="ES71:GE71"/>
    <mergeCell ref="ES69:GE69"/>
    <mergeCell ref="ES70:GE70"/>
    <mergeCell ref="ES72:GE72"/>
    <mergeCell ref="A81:GE81"/>
    <mergeCell ref="A79:ER79"/>
    <mergeCell ref="ES79:GE79"/>
    <mergeCell ref="A41:AQ41"/>
    <mergeCell ref="DN41:EC41"/>
    <mergeCell ref="ED41:EU41"/>
    <mergeCell ref="EV41:FK41"/>
    <mergeCell ref="FL41:GE41"/>
    <mergeCell ref="ES76:GE76"/>
    <mergeCell ref="F76:ER76"/>
    <mergeCell ref="F84:DV84"/>
    <mergeCell ref="DW85:ER85"/>
    <mergeCell ref="DW84:ER84"/>
    <mergeCell ref="A84:E84"/>
    <mergeCell ref="A83:E83"/>
    <mergeCell ref="A85:E85"/>
    <mergeCell ref="A89:GE89"/>
    <mergeCell ref="A87:GE87"/>
    <mergeCell ref="A86:ER86"/>
    <mergeCell ref="ES83:GE83"/>
    <mergeCell ref="ES84:GE84"/>
    <mergeCell ref="ES86:GE86"/>
    <mergeCell ref="ES85:GE85"/>
    <mergeCell ref="F85:DV85"/>
    <mergeCell ref="DW83:ER83"/>
    <mergeCell ref="F83:DV83"/>
    <mergeCell ref="F93:DV93"/>
    <mergeCell ref="F92:DV92"/>
    <mergeCell ref="A91:E91"/>
    <mergeCell ref="A93:E93"/>
    <mergeCell ref="A92:E92"/>
    <mergeCell ref="F91:DV91"/>
    <mergeCell ref="ES92:GE92"/>
    <mergeCell ref="ES91:GE91"/>
    <mergeCell ref="ES94:GE94"/>
    <mergeCell ref="ES93:GE93"/>
    <mergeCell ref="DW93:ER93"/>
    <mergeCell ref="DW92:ER92"/>
    <mergeCell ref="DW91:ER91"/>
    <mergeCell ref="AR41:BC41"/>
    <mergeCell ref="BD41:BM41"/>
    <mergeCell ref="BN41:CC41"/>
    <mergeCell ref="DB99:DM100"/>
    <mergeCell ref="DN101:EC101"/>
    <mergeCell ref="BD101:BM101"/>
    <mergeCell ref="AR101:BC101"/>
    <mergeCell ref="A97:GE97"/>
    <mergeCell ref="A95:GE95"/>
    <mergeCell ref="A94:ER94"/>
    <mergeCell ref="F37:AQ37"/>
    <mergeCell ref="AR37:BC37"/>
    <mergeCell ref="BD37:BM37"/>
    <mergeCell ref="BN37:CC37"/>
    <mergeCell ref="AR36:BC36"/>
    <mergeCell ref="BD36:BM36"/>
    <mergeCell ref="CD41:CP41"/>
    <mergeCell ref="DN36:EC36"/>
    <mergeCell ref="ED36:EU36"/>
    <mergeCell ref="EV36:FK36"/>
    <mergeCell ref="ES47:GE47"/>
    <mergeCell ref="ES46:GE46"/>
    <mergeCell ref="A43:GE43"/>
    <mergeCell ref="F46:DV46"/>
    <mergeCell ref="DW46:ER46"/>
    <mergeCell ref="F47:DV47"/>
    <mergeCell ref="EY2:GE2"/>
    <mergeCell ref="DN35:EC35"/>
    <mergeCell ref="ED35:EU35"/>
    <mergeCell ref="EV35:FK35"/>
    <mergeCell ref="A36:E36"/>
    <mergeCell ref="F36:AQ36"/>
    <mergeCell ref="A20:GD20"/>
    <mergeCell ref="A32:E33"/>
    <mergeCell ref="F32:AQ33"/>
    <mergeCell ref="A28:ER28"/>
    <mergeCell ref="F35:AQ35"/>
    <mergeCell ref="AR35:BC35"/>
    <mergeCell ref="BD35:BM35"/>
    <mergeCell ref="BN35:CC35"/>
    <mergeCell ref="F34:AQ34"/>
    <mergeCell ref="AR34:BC34"/>
    <mergeCell ref="BD34:BM34"/>
    <mergeCell ref="BN34:CC34"/>
    <mergeCell ref="A34:E34"/>
    <mergeCell ref="A10:E10"/>
    <mergeCell ref="F10:AQ10"/>
    <mergeCell ref="AR10:BC10"/>
    <mergeCell ref="BD10:BM10"/>
    <mergeCell ref="BN10:CC10"/>
    <mergeCell ref="BN32:CC33"/>
    <mergeCell ref="A18:AQ18"/>
    <mergeCell ref="A22:GE22"/>
    <mergeCell ref="A19:GD19"/>
    <mergeCell ref="A8:E9"/>
    <mergeCell ref="ED8:GE8"/>
    <mergeCell ref="F8:AQ9"/>
    <mergeCell ref="AR8:BC9"/>
    <mergeCell ref="BD8:BM9"/>
    <mergeCell ref="BN8:CC9"/>
    <mergeCell ref="EV9:FK9"/>
    <mergeCell ref="FL9:GE9"/>
    <mergeCell ref="ED9:EU9"/>
    <mergeCell ref="CQ8:DA9"/>
    <mergeCell ref="DN8:EC9"/>
    <mergeCell ref="DN10:EC10"/>
    <mergeCell ref="F27:ER27"/>
    <mergeCell ref="ES26:GE26"/>
    <mergeCell ref="F26:ER26"/>
    <mergeCell ref="ES25:GE25"/>
    <mergeCell ref="F25:ER25"/>
    <mergeCell ref="A23:GE23"/>
    <mergeCell ref="FL11:GE11"/>
    <mergeCell ref="ED11:EU11"/>
    <mergeCell ref="DN32:EC33"/>
    <mergeCell ref="ED32:GE32"/>
    <mergeCell ref="ED33:EU33"/>
    <mergeCell ref="EV33:FK33"/>
    <mergeCell ref="FL33:GE33"/>
    <mergeCell ref="DB32:DM33"/>
    <mergeCell ref="BN11:CC11"/>
    <mergeCell ref="CD13:CP13"/>
    <mergeCell ref="EV12:FK12"/>
    <mergeCell ref="ES48:GE48"/>
    <mergeCell ref="DN34:EC34"/>
    <mergeCell ref="ED34:EU34"/>
    <mergeCell ref="EV34:FK34"/>
    <mergeCell ref="FL34:GE34"/>
    <mergeCell ref="DN37:EC37"/>
    <mergeCell ref="ED37:EU37"/>
    <mergeCell ref="EV37:FK37"/>
    <mergeCell ref="FL35:GE35"/>
    <mergeCell ref="FL36:GE37"/>
    <mergeCell ref="DN99:EC100"/>
    <mergeCell ref="BN99:CC100"/>
    <mergeCell ref="A56:E56"/>
    <mergeCell ref="A44:GE44"/>
    <mergeCell ref="A46:E46"/>
    <mergeCell ref="A47:E47"/>
    <mergeCell ref="ES57:GE57"/>
    <mergeCell ref="F57:ER57"/>
    <mergeCell ref="A52:GE52"/>
    <mergeCell ref="ES49:GE49"/>
    <mergeCell ref="BD99:BM100"/>
    <mergeCell ref="CD99:CP100"/>
    <mergeCell ref="AR99:BC100"/>
    <mergeCell ref="F99:AQ100"/>
    <mergeCell ref="A99:E100"/>
    <mergeCell ref="CQ99:DA100"/>
    <mergeCell ref="ES56:GE56"/>
    <mergeCell ref="BN102:CC102"/>
    <mergeCell ref="BD102:BM102"/>
    <mergeCell ref="AR102:BC102"/>
    <mergeCell ref="F102:AQ102"/>
    <mergeCell ref="A102:E102"/>
    <mergeCell ref="BN101:CC101"/>
    <mergeCell ref="F101:AQ101"/>
    <mergeCell ref="F104:AQ104"/>
    <mergeCell ref="A104:E104"/>
    <mergeCell ref="AR103:BC103"/>
    <mergeCell ref="F103:AQ103"/>
    <mergeCell ref="A103:E103"/>
    <mergeCell ref="A101:E101"/>
    <mergeCell ref="CQ103:DA103"/>
    <mergeCell ref="CD103:CP103"/>
    <mergeCell ref="DN103:EC103"/>
    <mergeCell ref="BN105:CC105"/>
    <mergeCell ref="BD105:BM105"/>
    <mergeCell ref="BN104:CC104"/>
    <mergeCell ref="BD104:BM104"/>
    <mergeCell ref="BN103:CC103"/>
    <mergeCell ref="BD103:BM103"/>
    <mergeCell ref="DN102:EC102"/>
    <mergeCell ref="DN105:EC105"/>
    <mergeCell ref="CQ104:DA104"/>
    <mergeCell ref="CD104:CP104"/>
    <mergeCell ref="DN104:EC104"/>
    <mergeCell ref="DB105:DM105"/>
    <mergeCell ref="CQ105:DA105"/>
    <mergeCell ref="CD105:CP105"/>
    <mergeCell ref="DB104:DM104"/>
    <mergeCell ref="DB103:DM103"/>
    <mergeCell ref="DB102:DM102"/>
    <mergeCell ref="CQ102:DA102"/>
    <mergeCell ref="CD102:CP102"/>
    <mergeCell ref="DB101:DM101"/>
    <mergeCell ref="CQ101:DA101"/>
    <mergeCell ref="CD101:CP101"/>
    <mergeCell ref="EV101:FK101"/>
    <mergeCell ref="FL100:GE100"/>
    <mergeCell ref="EV100:FK100"/>
    <mergeCell ref="ED100:EU100"/>
    <mergeCell ref="ED101:EU101"/>
    <mergeCell ref="CQ41:DA41"/>
    <mergeCell ref="DB41:DM41"/>
    <mergeCell ref="ED99:GE99"/>
    <mergeCell ref="ES58:GE58"/>
    <mergeCell ref="A58:ER58"/>
    <mergeCell ref="A48:E48"/>
    <mergeCell ref="A57:E57"/>
    <mergeCell ref="A53:GE53"/>
    <mergeCell ref="A55:E55"/>
    <mergeCell ref="ED104:EU104"/>
    <mergeCell ref="FL105:GE105"/>
    <mergeCell ref="FL103:GE103"/>
    <mergeCell ref="EV103:FK103"/>
    <mergeCell ref="ED103:EU103"/>
    <mergeCell ref="FL102:GE102"/>
    <mergeCell ref="A108:GE108"/>
    <mergeCell ref="A106:GE106"/>
    <mergeCell ref="EV105:FK105"/>
    <mergeCell ref="ED105:EU105"/>
    <mergeCell ref="FL104:GE104"/>
    <mergeCell ref="EV104:FK104"/>
    <mergeCell ref="AR105:BC105"/>
    <mergeCell ref="F105:AQ105"/>
    <mergeCell ref="A105:E105"/>
    <mergeCell ref="AR104:BC104"/>
    <mergeCell ref="EV102:FK102"/>
    <mergeCell ref="ED102:EU102"/>
    <mergeCell ref="FL101:GE101"/>
    <mergeCell ref="ES113:GE113"/>
    <mergeCell ref="A110:E110"/>
    <mergeCell ref="F110:ER110"/>
    <mergeCell ref="F111:ER111"/>
    <mergeCell ref="A112:E112"/>
    <mergeCell ref="F112:ER112"/>
    <mergeCell ref="A111:E111"/>
    <mergeCell ref="F11:AQ11"/>
    <mergeCell ref="AR11:BC11"/>
    <mergeCell ref="DN11:EC11"/>
    <mergeCell ref="A42:GE42"/>
    <mergeCell ref="A115:GE115"/>
    <mergeCell ref="A114:GE114"/>
    <mergeCell ref="A113:ER113"/>
    <mergeCell ref="ES111:GE111"/>
    <mergeCell ref="ES110:GE110"/>
    <mergeCell ref="ES112:GE112"/>
    <mergeCell ref="A27:E27"/>
    <mergeCell ref="A25:E25"/>
    <mergeCell ref="A26:E26"/>
    <mergeCell ref="A12:E12"/>
    <mergeCell ref="ES27:GE27"/>
    <mergeCell ref="AR12:BC12"/>
    <mergeCell ref="BD12:BM12"/>
    <mergeCell ref="BN12:CC12"/>
    <mergeCell ref="DN12:EC12"/>
    <mergeCell ref="ED12:EU12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ED18:EU18"/>
    <mergeCell ref="EV18:FK18"/>
    <mergeCell ref="FL18:GE18"/>
    <mergeCell ref="DN18:EC18"/>
    <mergeCell ref="CD18:CP18"/>
    <mergeCell ref="DB18:DM18"/>
    <mergeCell ref="CQ18:DA18"/>
    <mergeCell ref="F12:AQ12"/>
    <mergeCell ref="CD37:CP37"/>
    <mergeCell ref="CD35:CP35"/>
    <mergeCell ref="CQ35:DA35"/>
    <mergeCell ref="DB35:DM35"/>
    <mergeCell ref="CD34:CP34"/>
    <mergeCell ref="DB37:DM37"/>
    <mergeCell ref="CQ37:DA37"/>
    <mergeCell ref="AR18:BC18"/>
    <mergeCell ref="BD18:BM18"/>
    <mergeCell ref="A67:GE67"/>
    <mergeCell ref="A65:ER65"/>
    <mergeCell ref="ES62:GE62"/>
    <mergeCell ref="ES63:GE63"/>
    <mergeCell ref="ES64:GE64"/>
    <mergeCell ref="ES65:GE65"/>
    <mergeCell ref="A62:E62"/>
    <mergeCell ref="F62:ER62"/>
    <mergeCell ref="A63:E63"/>
    <mergeCell ref="F63:ER63"/>
    <mergeCell ref="A64:E64"/>
    <mergeCell ref="F64:ER64"/>
    <mergeCell ref="A60:GE60"/>
    <mergeCell ref="BN36:CC36"/>
    <mergeCell ref="CD36:CP36"/>
    <mergeCell ref="A35:E35"/>
    <mergeCell ref="A37:E37"/>
    <mergeCell ref="F55:ER55"/>
    <mergeCell ref="ES55:GE55"/>
    <mergeCell ref="F56:ER5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2" manualBreakCount="2">
    <brk id="43" max="186" man="1"/>
    <brk id="88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20"/>
  <sheetViews>
    <sheetView zoomScaleSheetLayoutView="100" zoomScalePageLayoutView="0" workbookViewId="0" topLeftCell="A16">
      <selection activeCell="BV18" sqref="BV18:CF18"/>
    </sheetView>
  </sheetViews>
  <sheetFormatPr defaultColWidth="0.875" defaultRowHeight="12.75"/>
  <cols>
    <col min="1" max="34" width="0.875" style="10" customWidth="1"/>
    <col min="35" max="35" width="1.625" style="10" customWidth="1"/>
    <col min="36" max="38" width="0.875" style="10" customWidth="1"/>
    <col min="39" max="39" width="1.75390625" style="10" customWidth="1"/>
    <col min="40" max="40" width="0.875" style="10" customWidth="1"/>
    <col min="41" max="41" width="2.00390625" style="10" customWidth="1"/>
    <col min="42" max="42" width="2.125" style="10" customWidth="1"/>
    <col min="43" max="43" width="1.75390625" style="10" customWidth="1"/>
    <col min="44" max="44" width="1.37890625" style="10" customWidth="1"/>
    <col min="45" max="45" width="0.875" style="10" customWidth="1"/>
    <col min="46" max="46" width="1.75390625" style="10" customWidth="1"/>
    <col min="47" max="53" width="0.875" style="10" customWidth="1"/>
    <col min="54" max="54" width="3.625" style="10" customWidth="1"/>
    <col min="55" max="60" width="0.875" style="10" customWidth="1"/>
    <col min="61" max="61" width="1.875" style="10" customWidth="1"/>
    <col min="62" max="66" width="0.875" style="10" customWidth="1"/>
    <col min="67" max="67" width="2.25390625" style="10" customWidth="1"/>
    <col min="68" max="72" width="0.875" style="10" customWidth="1"/>
    <col min="73" max="73" width="6.25390625" style="10" customWidth="1"/>
    <col min="74" max="79" width="0.875" style="10" customWidth="1"/>
    <col min="80" max="80" width="1.12109375" style="10" customWidth="1"/>
    <col min="81" max="81" width="0.875" style="10" customWidth="1"/>
    <col min="82" max="84" width="0.74609375" style="10" customWidth="1"/>
    <col min="85" max="94" width="0.875" style="10" customWidth="1"/>
    <col min="95" max="95" width="2.875" style="10" customWidth="1"/>
    <col min="96" max="96" width="3.00390625" style="10" customWidth="1"/>
    <col min="97" max="104" width="0.875" style="10" customWidth="1"/>
    <col min="105" max="105" width="3.375" style="10" customWidth="1"/>
    <col min="106" max="115" width="0.875" style="10" customWidth="1"/>
    <col min="116" max="117" width="0.875" style="10" hidden="1" customWidth="1"/>
    <col min="118" max="124" width="0.875" style="10" customWidth="1"/>
    <col min="125" max="125" width="1.25" style="10" customWidth="1"/>
    <col min="126" max="128" width="0.875" style="10" customWidth="1"/>
    <col min="129" max="129" width="1.25" style="10" customWidth="1"/>
    <col min="130" max="130" width="1.12109375" style="10" customWidth="1"/>
    <col min="131" max="132" width="0.875" style="10" customWidth="1"/>
    <col min="133" max="133" width="3.00390625" style="10" customWidth="1"/>
    <col min="134" max="16384" width="0.875" style="10" customWidth="1"/>
  </cols>
  <sheetData>
    <row r="1" spans="84:133" ht="17.25" customHeight="1">
      <c r="CF1" s="166" t="s">
        <v>254</v>
      </c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</row>
    <row r="2" spans="84:133" ht="20.25" customHeight="1">
      <c r="CF2" s="21"/>
      <c r="CG2" s="124" t="s">
        <v>363</v>
      </c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</row>
    <row r="3" ht="13.5" customHeight="1">
      <c r="CX3" s="11"/>
    </row>
    <row r="4" spans="1:133" ht="20.25" customHeight="1">
      <c r="A4" s="168" t="s">
        <v>132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</row>
    <row r="5" s="12" customFormat="1" ht="13.5" customHeight="1"/>
    <row r="6" spans="1:48" s="12" customFormat="1" ht="15">
      <c r="A6" s="162" t="s">
        <v>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</row>
    <row r="7" s="12" customFormat="1" ht="18" customHeight="1">
      <c r="A7" s="12" t="s">
        <v>5</v>
      </c>
    </row>
    <row r="8" s="12" customFormat="1" ht="15"/>
    <row r="9" spans="1:133" s="13" customFormat="1" ht="28.5" customHeight="1">
      <c r="A9" s="152" t="s">
        <v>3</v>
      </c>
      <c r="B9" s="153"/>
      <c r="C9" s="153"/>
      <c r="D9" s="153"/>
      <c r="E9" s="153"/>
      <c r="F9" s="154"/>
      <c r="G9" s="152" t="s">
        <v>20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4"/>
      <c r="Z9" s="152" t="s">
        <v>15</v>
      </c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4"/>
      <c r="AL9" s="161" t="s">
        <v>16</v>
      </c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52" t="s">
        <v>199</v>
      </c>
      <c r="BW9" s="153"/>
      <c r="BX9" s="153"/>
      <c r="BY9" s="153"/>
      <c r="BZ9" s="153"/>
      <c r="CA9" s="153"/>
      <c r="CB9" s="153"/>
      <c r="CC9" s="153"/>
      <c r="CD9" s="153"/>
      <c r="CE9" s="153"/>
      <c r="CF9" s="154"/>
      <c r="CG9" s="152" t="s">
        <v>176</v>
      </c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4"/>
      <c r="CS9" s="37" t="s">
        <v>140</v>
      </c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50"/>
    </row>
    <row r="10" spans="1:133" s="13" customFormat="1" ht="80.25" customHeight="1">
      <c r="A10" s="155"/>
      <c r="B10" s="156"/>
      <c r="C10" s="156"/>
      <c r="D10" s="156"/>
      <c r="E10" s="156"/>
      <c r="F10" s="157"/>
      <c r="G10" s="155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7"/>
      <c r="Z10" s="155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7"/>
      <c r="AL10" s="161" t="s">
        <v>170</v>
      </c>
      <c r="AM10" s="161"/>
      <c r="AN10" s="161"/>
      <c r="AO10" s="161"/>
      <c r="AP10" s="161"/>
      <c r="AQ10" s="161"/>
      <c r="AR10" s="161"/>
      <c r="AS10" s="161"/>
      <c r="AT10" s="161"/>
      <c r="AU10" s="161" t="s">
        <v>0</v>
      </c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55"/>
      <c r="BW10" s="156"/>
      <c r="BX10" s="156"/>
      <c r="BY10" s="156"/>
      <c r="BZ10" s="156"/>
      <c r="CA10" s="156"/>
      <c r="CB10" s="156"/>
      <c r="CC10" s="156"/>
      <c r="CD10" s="156"/>
      <c r="CE10" s="156"/>
      <c r="CF10" s="157"/>
      <c r="CG10" s="155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7"/>
      <c r="CS10" s="73" t="s">
        <v>133</v>
      </c>
      <c r="CT10" s="93"/>
      <c r="CU10" s="93"/>
      <c r="CV10" s="93"/>
      <c r="CW10" s="93"/>
      <c r="CX10" s="93"/>
      <c r="CY10" s="93"/>
      <c r="CZ10" s="93"/>
      <c r="DA10" s="93"/>
      <c r="DB10" s="93"/>
      <c r="DC10" s="94"/>
      <c r="DD10" s="73" t="s">
        <v>138</v>
      </c>
      <c r="DE10" s="93"/>
      <c r="DF10" s="93"/>
      <c r="DG10" s="93"/>
      <c r="DH10" s="93"/>
      <c r="DI10" s="93"/>
      <c r="DJ10" s="93"/>
      <c r="DK10" s="93"/>
      <c r="DL10" s="93"/>
      <c r="DM10" s="93"/>
      <c r="DN10" s="94"/>
      <c r="DO10" s="37" t="s">
        <v>18</v>
      </c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50"/>
    </row>
    <row r="11" spans="1:133" s="13" customFormat="1" ht="57.75" customHeight="1">
      <c r="A11" s="158"/>
      <c r="B11" s="159"/>
      <c r="C11" s="159"/>
      <c r="D11" s="159"/>
      <c r="E11" s="159"/>
      <c r="F11" s="160"/>
      <c r="G11" s="158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60"/>
      <c r="Z11" s="158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60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 t="s">
        <v>142</v>
      </c>
      <c r="AV11" s="161"/>
      <c r="AW11" s="161"/>
      <c r="AX11" s="161"/>
      <c r="AY11" s="161"/>
      <c r="AZ11" s="161"/>
      <c r="BA11" s="161"/>
      <c r="BB11" s="161"/>
      <c r="BC11" s="161"/>
      <c r="BD11" s="161" t="s">
        <v>143</v>
      </c>
      <c r="BE11" s="161"/>
      <c r="BF11" s="161"/>
      <c r="BG11" s="161"/>
      <c r="BH11" s="161"/>
      <c r="BI11" s="161"/>
      <c r="BJ11" s="161"/>
      <c r="BK11" s="161"/>
      <c r="BL11" s="161"/>
      <c r="BM11" s="161" t="s">
        <v>144</v>
      </c>
      <c r="BN11" s="161"/>
      <c r="BO11" s="161"/>
      <c r="BP11" s="161"/>
      <c r="BQ11" s="161"/>
      <c r="BR11" s="161"/>
      <c r="BS11" s="161"/>
      <c r="BT11" s="161"/>
      <c r="BU11" s="161"/>
      <c r="BV11" s="158"/>
      <c r="BW11" s="159"/>
      <c r="BX11" s="159"/>
      <c r="BY11" s="159"/>
      <c r="BZ11" s="159"/>
      <c r="CA11" s="159"/>
      <c r="CB11" s="159"/>
      <c r="CC11" s="159"/>
      <c r="CD11" s="159"/>
      <c r="CE11" s="159"/>
      <c r="CF11" s="160"/>
      <c r="CG11" s="158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60"/>
      <c r="CS11" s="95"/>
      <c r="CT11" s="96"/>
      <c r="CU11" s="96"/>
      <c r="CV11" s="96"/>
      <c r="CW11" s="96"/>
      <c r="CX11" s="96"/>
      <c r="CY11" s="96"/>
      <c r="CZ11" s="96"/>
      <c r="DA11" s="96"/>
      <c r="DB11" s="96"/>
      <c r="DC11" s="97"/>
      <c r="DD11" s="95"/>
      <c r="DE11" s="96"/>
      <c r="DF11" s="96"/>
      <c r="DG11" s="96"/>
      <c r="DH11" s="96"/>
      <c r="DI11" s="96"/>
      <c r="DJ11" s="96"/>
      <c r="DK11" s="96"/>
      <c r="DL11" s="96"/>
      <c r="DM11" s="96"/>
      <c r="DN11" s="97"/>
      <c r="DO11" s="37" t="s">
        <v>2</v>
      </c>
      <c r="DP11" s="46"/>
      <c r="DQ11" s="46"/>
      <c r="DR11" s="46"/>
      <c r="DS11" s="46"/>
      <c r="DT11" s="46"/>
      <c r="DU11" s="46"/>
      <c r="DV11" s="50"/>
      <c r="DW11" s="37" t="s">
        <v>19</v>
      </c>
      <c r="DX11" s="46"/>
      <c r="DY11" s="46"/>
      <c r="DZ11" s="46"/>
      <c r="EA11" s="46"/>
      <c r="EB11" s="46"/>
      <c r="EC11" s="50"/>
    </row>
    <row r="12" spans="1:133" s="14" customFormat="1" ht="12">
      <c r="A12" s="132">
        <v>1</v>
      </c>
      <c r="B12" s="133"/>
      <c r="C12" s="133"/>
      <c r="D12" s="133"/>
      <c r="E12" s="133"/>
      <c r="F12" s="134"/>
      <c r="G12" s="132">
        <v>2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4"/>
      <c r="Z12" s="132">
        <v>3</v>
      </c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4"/>
      <c r="AL12" s="132">
        <v>4</v>
      </c>
      <c r="AM12" s="133"/>
      <c r="AN12" s="133"/>
      <c r="AO12" s="133"/>
      <c r="AP12" s="133"/>
      <c r="AQ12" s="133"/>
      <c r="AR12" s="133"/>
      <c r="AS12" s="133"/>
      <c r="AT12" s="134"/>
      <c r="AU12" s="132">
        <v>5</v>
      </c>
      <c r="AV12" s="133"/>
      <c r="AW12" s="133"/>
      <c r="AX12" s="133"/>
      <c r="AY12" s="133"/>
      <c r="AZ12" s="133"/>
      <c r="BA12" s="133"/>
      <c r="BB12" s="133"/>
      <c r="BC12" s="134"/>
      <c r="BD12" s="132">
        <v>6</v>
      </c>
      <c r="BE12" s="133"/>
      <c r="BF12" s="133"/>
      <c r="BG12" s="133"/>
      <c r="BH12" s="133"/>
      <c r="BI12" s="133"/>
      <c r="BJ12" s="133"/>
      <c r="BK12" s="133"/>
      <c r="BL12" s="134"/>
      <c r="BM12" s="132">
        <v>7</v>
      </c>
      <c r="BN12" s="133"/>
      <c r="BO12" s="133"/>
      <c r="BP12" s="133"/>
      <c r="BQ12" s="133"/>
      <c r="BR12" s="133"/>
      <c r="BS12" s="133"/>
      <c r="BT12" s="133"/>
      <c r="BU12" s="134"/>
      <c r="BV12" s="132">
        <v>8</v>
      </c>
      <c r="BW12" s="133"/>
      <c r="BX12" s="133"/>
      <c r="BY12" s="133"/>
      <c r="BZ12" s="133"/>
      <c r="CA12" s="133"/>
      <c r="CB12" s="133"/>
      <c r="CC12" s="133"/>
      <c r="CD12" s="133"/>
      <c r="CE12" s="133"/>
      <c r="CF12" s="134"/>
      <c r="CG12" s="132">
        <v>9</v>
      </c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4"/>
      <c r="CS12" s="132">
        <v>10</v>
      </c>
      <c r="CT12" s="133"/>
      <c r="CU12" s="133"/>
      <c r="CV12" s="133"/>
      <c r="CW12" s="133"/>
      <c r="CX12" s="133"/>
      <c r="CY12" s="133"/>
      <c r="CZ12" s="133"/>
      <c r="DA12" s="133"/>
      <c r="DB12" s="133"/>
      <c r="DC12" s="134"/>
      <c r="DD12" s="132">
        <v>11</v>
      </c>
      <c r="DE12" s="133"/>
      <c r="DF12" s="133"/>
      <c r="DG12" s="133"/>
      <c r="DH12" s="133"/>
      <c r="DI12" s="133"/>
      <c r="DJ12" s="133"/>
      <c r="DK12" s="133"/>
      <c r="DL12" s="133"/>
      <c r="DM12" s="133"/>
      <c r="DN12" s="134"/>
      <c r="DO12" s="132">
        <v>12</v>
      </c>
      <c r="DP12" s="133"/>
      <c r="DQ12" s="133"/>
      <c r="DR12" s="133"/>
      <c r="DS12" s="133"/>
      <c r="DT12" s="133"/>
      <c r="DU12" s="133"/>
      <c r="DV12" s="134"/>
      <c r="DW12" s="132">
        <v>13</v>
      </c>
      <c r="DX12" s="133"/>
      <c r="DY12" s="133"/>
      <c r="DZ12" s="133"/>
      <c r="EA12" s="133"/>
      <c r="EB12" s="133"/>
      <c r="EC12" s="134"/>
    </row>
    <row r="13" spans="1:133" s="14" customFormat="1" ht="55.5" customHeight="1">
      <c r="A13" s="135" t="s">
        <v>6</v>
      </c>
      <c r="B13" s="136"/>
      <c r="C13" s="136"/>
      <c r="D13" s="136"/>
      <c r="E13" s="136"/>
      <c r="F13" s="137"/>
      <c r="G13" s="138" t="s">
        <v>198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40"/>
      <c r="Z13" s="125" t="s">
        <v>1</v>
      </c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7"/>
      <c r="AL13" s="125" t="s">
        <v>1</v>
      </c>
      <c r="AM13" s="126"/>
      <c r="AN13" s="126"/>
      <c r="AO13" s="126"/>
      <c r="AP13" s="126"/>
      <c r="AQ13" s="126"/>
      <c r="AR13" s="126"/>
      <c r="AS13" s="126"/>
      <c r="AT13" s="127"/>
      <c r="AU13" s="125" t="s">
        <v>1</v>
      </c>
      <c r="AV13" s="126"/>
      <c r="AW13" s="126"/>
      <c r="AX13" s="126"/>
      <c r="AY13" s="126"/>
      <c r="AZ13" s="126"/>
      <c r="BA13" s="126"/>
      <c r="BB13" s="126"/>
      <c r="BC13" s="127"/>
      <c r="BD13" s="125" t="s">
        <v>1</v>
      </c>
      <c r="BE13" s="126"/>
      <c r="BF13" s="126"/>
      <c r="BG13" s="126"/>
      <c r="BH13" s="126"/>
      <c r="BI13" s="126"/>
      <c r="BJ13" s="126"/>
      <c r="BK13" s="126"/>
      <c r="BL13" s="127"/>
      <c r="BM13" s="125" t="s">
        <v>1</v>
      </c>
      <c r="BN13" s="126"/>
      <c r="BO13" s="126"/>
      <c r="BP13" s="126"/>
      <c r="BQ13" s="126"/>
      <c r="BR13" s="126"/>
      <c r="BS13" s="126"/>
      <c r="BT13" s="126"/>
      <c r="BU13" s="127"/>
      <c r="BV13" s="125" t="s">
        <v>1</v>
      </c>
      <c r="BW13" s="126"/>
      <c r="BX13" s="126"/>
      <c r="BY13" s="126"/>
      <c r="BZ13" s="126"/>
      <c r="CA13" s="126"/>
      <c r="CB13" s="126"/>
      <c r="CC13" s="126"/>
      <c r="CD13" s="126"/>
      <c r="CE13" s="126"/>
      <c r="CF13" s="127"/>
      <c r="CG13" s="128">
        <f>CG14+CG15+CG16+CG17</f>
        <v>47878310.27511302</v>
      </c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30"/>
      <c r="CS13" s="131">
        <f>CG13</f>
        <v>47878310.27511302</v>
      </c>
      <c r="CT13" s="126"/>
      <c r="CU13" s="126"/>
      <c r="CV13" s="126"/>
      <c r="CW13" s="126"/>
      <c r="CX13" s="126"/>
      <c r="CY13" s="126"/>
      <c r="CZ13" s="126"/>
      <c r="DA13" s="126"/>
      <c r="DB13" s="126"/>
      <c r="DC13" s="127"/>
      <c r="DD13" s="125"/>
      <c r="DE13" s="126"/>
      <c r="DF13" s="126"/>
      <c r="DG13" s="126"/>
      <c r="DH13" s="126"/>
      <c r="DI13" s="126"/>
      <c r="DJ13" s="126"/>
      <c r="DK13" s="126"/>
      <c r="DL13" s="126"/>
      <c r="DM13" s="126"/>
      <c r="DN13" s="127"/>
      <c r="DO13" s="125"/>
      <c r="DP13" s="126"/>
      <c r="DQ13" s="126"/>
      <c r="DR13" s="126"/>
      <c r="DS13" s="126"/>
      <c r="DT13" s="126"/>
      <c r="DU13" s="126"/>
      <c r="DV13" s="127"/>
      <c r="DW13" s="125"/>
      <c r="DX13" s="126"/>
      <c r="DY13" s="126"/>
      <c r="DZ13" s="126"/>
      <c r="EA13" s="126"/>
      <c r="EB13" s="126"/>
      <c r="EC13" s="127"/>
    </row>
    <row r="14" spans="1:133" s="5" customFormat="1" ht="27.75" customHeight="1">
      <c r="A14" s="135" t="s">
        <v>22</v>
      </c>
      <c r="B14" s="136"/>
      <c r="C14" s="136"/>
      <c r="D14" s="136"/>
      <c r="E14" s="136"/>
      <c r="F14" s="137"/>
      <c r="G14" s="138" t="s">
        <v>14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40"/>
      <c r="Z14" s="131">
        <v>53.74</v>
      </c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2"/>
      <c r="AL14" s="131">
        <f>AU14+BD14+BM14</f>
        <v>44791.071024799996</v>
      </c>
      <c r="AM14" s="141"/>
      <c r="AN14" s="141"/>
      <c r="AO14" s="141"/>
      <c r="AP14" s="141"/>
      <c r="AQ14" s="141"/>
      <c r="AR14" s="141"/>
      <c r="AS14" s="141"/>
      <c r="AT14" s="142"/>
      <c r="AU14" s="131">
        <v>18822</v>
      </c>
      <c r="AV14" s="141"/>
      <c r="AW14" s="141"/>
      <c r="AX14" s="141"/>
      <c r="AY14" s="141"/>
      <c r="AZ14" s="141"/>
      <c r="BA14" s="141"/>
      <c r="BB14" s="141"/>
      <c r="BC14" s="142"/>
      <c r="BD14" s="131">
        <v>1640.72</v>
      </c>
      <c r="BE14" s="141"/>
      <c r="BF14" s="141"/>
      <c r="BG14" s="141"/>
      <c r="BH14" s="141"/>
      <c r="BI14" s="141"/>
      <c r="BJ14" s="141"/>
      <c r="BK14" s="141"/>
      <c r="BL14" s="142"/>
      <c r="BM14" s="131">
        <v>24328.3510248</v>
      </c>
      <c r="BN14" s="141"/>
      <c r="BO14" s="141"/>
      <c r="BP14" s="141"/>
      <c r="BQ14" s="141"/>
      <c r="BR14" s="141"/>
      <c r="BS14" s="141"/>
      <c r="BT14" s="141"/>
      <c r="BU14" s="142"/>
      <c r="BV14" s="13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  <c r="CG14" s="128">
        <f>Z14*(AL14+BV14)*12</f>
        <v>28884865.88247302</v>
      </c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30"/>
      <c r="CS14" s="131">
        <f>CG14</f>
        <v>28884865.88247302</v>
      </c>
      <c r="CT14" s="126"/>
      <c r="CU14" s="126"/>
      <c r="CV14" s="126"/>
      <c r="CW14" s="126"/>
      <c r="CX14" s="126"/>
      <c r="CY14" s="126"/>
      <c r="CZ14" s="126"/>
      <c r="DA14" s="126"/>
      <c r="DB14" s="126"/>
      <c r="DC14" s="127"/>
      <c r="DD14" s="13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2"/>
      <c r="DO14" s="131"/>
      <c r="DP14" s="141"/>
      <c r="DQ14" s="141"/>
      <c r="DR14" s="141"/>
      <c r="DS14" s="141"/>
      <c r="DT14" s="141"/>
      <c r="DU14" s="141"/>
      <c r="DV14" s="142"/>
      <c r="DW14" s="131"/>
      <c r="DX14" s="141"/>
      <c r="DY14" s="141"/>
      <c r="DZ14" s="141"/>
      <c r="EA14" s="141"/>
      <c r="EB14" s="141"/>
      <c r="EC14" s="142"/>
    </row>
    <row r="15" spans="1:133" s="5" customFormat="1" ht="70.5" customHeight="1">
      <c r="A15" s="135" t="s">
        <v>23</v>
      </c>
      <c r="B15" s="136"/>
      <c r="C15" s="136"/>
      <c r="D15" s="136"/>
      <c r="E15" s="136"/>
      <c r="F15" s="137"/>
      <c r="G15" s="138" t="s">
        <v>203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5"/>
      <c r="Z15" s="131">
        <v>4</v>
      </c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2"/>
      <c r="AL15" s="131">
        <f>AU15+BD15+BM15</f>
        <v>80267.39573</v>
      </c>
      <c r="AM15" s="141"/>
      <c r="AN15" s="141"/>
      <c r="AO15" s="141"/>
      <c r="AP15" s="141"/>
      <c r="AQ15" s="141"/>
      <c r="AR15" s="141"/>
      <c r="AS15" s="141"/>
      <c r="AT15" s="142"/>
      <c r="AU15" s="131">
        <v>51289</v>
      </c>
      <c r="AV15" s="141"/>
      <c r="AW15" s="141"/>
      <c r="AX15" s="141"/>
      <c r="AY15" s="141"/>
      <c r="AZ15" s="141"/>
      <c r="BA15" s="141"/>
      <c r="BB15" s="141"/>
      <c r="BC15" s="142"/>
      <c r="BD15" s="131"/>
      <c r="BE15" s="141"/>
      <c r="BF15" s="141"/>
      <c r="BG15" s="141"/>
      <c r="BH15" s="141"/>
      <c r="BI15" s="141"/>
      <c r="BJ15" s="141"/>
      <c r="BK15" s="141"/>
      <c r="BL15" s="142"/>
      <c r="BM15" s="149">
        <v>28978.39573</v>
      </c>
      <c r="BN15" s="150"/>
      <c r="BO15" s="150"/>
      <c r="BP15" s="150"/>
      <c r="BQ15" s="150"/>
      <c r="BR15" s="150"/>
      <c r="BS15" s="150"/>
      <c r="BT15" s="150"/>
      <c r="BU15" s="151"/>
      <c r="BV15" s="13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  <c r="CG15" s="128">
        <f>(Z15*(AL15+BV15)*12)</f>
        <v>3852834.9950400004</v>
      </c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30"/>
      <c r="CS15" s="131">
        <f>CG15</f>
        <v>3852834.9950400004</v>
      </c>
      <c r="CT15" s="126"/>
      <c r="CU15" s="126"/>
      <c r="CV15" s="126"/>
      <c r="CW15" s="126"/>
      <c r="CX15" s="126"/>
      <c r="CY15" s="126"/>
      <c r="CZ15" s="126"/>
      <c r="DA15" s="126"/>
      <c r="DB15" s="126"/>
      <c r="DC15" s="127"/>
      <c r="DD15" s="13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2"/>
      <c r="DO15" s="131"/>
      <c r="DP15" s="141"/>
      <c r="DQ15" s="141"/>
      <c r="DR15" s="141"/>
      <c r="DS15" s="141"/>
      <c r="DT15" s="141"/>
      <c r="DU15" s="141"/>
      <c r="DV15" s="142"/>
      <c r="DW15" s="131"/>
      <c r="DX15" s="141"/>
      <c r="DY15" s="141"/>
      <c r="DZ15" s="141"/>
      <c r="EA15" s="141"/>
      <c r="EB15" s="141"/>
      <c r="EC15" s="142"/>
    </row>
    <row r="16" spans="1:133" s="5" customFormat="1" ht="51.75" customHeight="1">
      <c r="A16" s="135" t="s">
        <v>24</v>
      </c>
      <c r="B16" s="136"/>
      <c r="C16" s="136"/>
      <c r="D16" s="136"/>
      <c r="E16" s="136"/>
      <c r="F16" s="137"/>
      <c r="G16" s="138" t="s">
        <v>204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5"/>
      <c r="Z16" s="131">
        <v>29.5</v>
      </c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2"/>
      <c r="AL16" s="131">
        <f>AU16+BD16+BM16</f>
        <v>22560.374</v>
      </c>
      <c r="AM16" s="141"/>
      <c r="AN16" s="141"/>
      <c r="AO16" s="141"/>
      <c r="AP16" s="141"/>
      <c r="AQ16" s="141"/>
      <c r="AR16" s="141"/>
      <c r="AS16" s="141"/>
      <c r="AT16" s="142"/>
      <c r="AU16" s="131">
        <v>14811</v>
      </c>
      <c r="AV16" s="141"/>
      <c r="AW16" s="141"/>
      <c r="AX16" s="141"/>
      <c r="AY16" s="141"/>
      <c r="AZ16" s="141"/>
      <c r="BA16" s="141"/>
      <c r="BB16" s="141"/>
      <c r="BC16" s="142"/>
      <c r="BD16" s="131">
        <v>698</v>
      </c>
      <c r="BE16" s="141"/>
      <c r="BF16" s="141"/>
      <c r="BG16" s="141"/>
      <c r="BH16" s="141"/>
      <c r="BI16" s="141"/>
      <c r="BJ16" s="141"/>
      <c r="BK16" s="141"/>
      <c r="BL16" s="142"/>
      <c r="BM16" s="149">
        <v>7051.374</v>
      </c>
      <c r="BN16" s="150"/>
      <c r="BO16" s="150"/>
      <c r="BP16" s="150"/>
      <c r="BQ16" s="150"/>
      <c r="BR16" s="150"/>
      <c r="BS16" s="150"/>
      <c r="BT16" s="150"/>
      <c r="BU16" s="151"/>
      <c r="BV16" s="13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  <c r="CG16" s="128">
        <f>(Z16*(AL16+BV16)*12)</f>
        <v>7986372.396</v>
      </c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30"/>
      <c r="CS16" s="131">
        <f>CG16</f>
        <v>7986372.396</v>
      </c>
      <c r="CT16" s="126"/>
      <c r="CU16" s="126"/>
      <c r="CV16" s="126"/>
      <c r="CW16" s="126"/>
      <c r="CX16" s="126"/>
      <c r="CY16" s="126"/>
      <c r="CZ16" s="126"/>
      <c r="DA16" s="126"/>
      <c r="DB16" s="126"/>
      <c r="DC16" s="127"/>
      <c r="DD16" s="13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2"/>
      <c r="DO16" s="131"/>
      <c r="DP16" s="141"/>
      <c r="DQ16" s="141"/>
      <c r="DR16" s="141"/>
      <c r="DS16" s="141"/>
      <c r="DT16" s="141"/>
      <c r="DU16" s="141"/>
      <c r="DV16" s="142"/>
      <c r="DW16" s="131"/>
      <c r="DX16" s="141"/>
      <c r="DY16" s="141"/>
      <c r="DZ16" s="141"/>
      <c r="EA16" s="141"/>
      <c r="EB16" s="141"/>
      <c r="EC16" s="142"/>
    </row>
    <row r="17" spans="1:133" s="5" customFormat="1" ht="36" customHeight="1">
      <c r="A17" s="135" t="s">
        <v>87</v>
      </c>
      <c r="B17" s="136"/>
      <c r="C17" s="136"/>
      <c r="D17" s="136"/>
      <c r="E17" s="136"/>
      <c r="F17" s="137"/>
      <c r="G17" s="138" t="s">
        <v>205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5"/>
      <c r="Z17" s="131">
        <v>29.25</v>
      </c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  <c r="AL17" s="131">
        <f>AU17+BD17+BM17</f>
        <v>20382.4416</v>
      </c>
      <c r="AM17" s="141"/>
      <c r="AN17" s="141"/>
      <c r="AO17" s="141"/>
      <c r="AP17" s="141"/>
      <c r="AQ17" s="141"/>
      <c r="AR17" s="141"/>
      <c r="AS17" s="141"/>
      <c r="AT17" s="142"/>
      <c r="AU17" s="131">
        <v>12157</v>
      </c>
      <c r="AV17" s="141"/>
      <c r="AW17" s="141"/>
      <c r="AX17" s="141"/>
      <c r="AY17" s="141"/>
      <c r="AZ17" s="141"/>
      <c r="BA17" s="141"/>
      <c r="BB17" s="141"/>
      <c r="BC17" s="142"/>
      <c r="BD17" s="131"/>
      <c r="BE17" s="141"/>
      <c r="BF17" s="141"/>
      <c r="BG17" s="141"/>
      <c r="BH17" s="141"/>
      <c r="BI17" s="141"/>
      <c r="BJ17" s="141"/>
      <c r="BK17" s="141"/>
      <c r="BL17" s="142"/>
      <c r="BM17" s="149">
        <v>8225.4416</v>
      </c>
      <c r="BN17" s="150"/>
      <c r="BO17" s="150"/>
      <c r="BP17" s="150"/>
      <c r="BQ17" s="150"/>
      <c r="BR17" s="150"/>
      <c r="BS17" s="150"/>
      <c r="BT17" s="150"/>
      <c r="BU17" s="151"/>
      <c r="BV17" s="13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  <c r="CG17" s="128">
        <f>(Z17*(AL17+BV17)*12)</f>
        <v>7154237.0016</v>
      </c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30"/>
      <c r="CS17" s="131">
        <f>CG17</f>
        <v>7154237.0016</v>
      </c>
      <c r="CT17" s="126"/>
      <c r="CU17" s="126"/>
      <c r="CV17" s="126"/>
      <c r="CW17" s="126"/>
      <c r="CX17" s="126"/>
      <c r="CY17" s="126"/>
      <c r="CZ17" s="126"/>
      <c r="DA17" s="126"/>
      <c r="DB17" s="126"/>
      <c r="DC17" s="127"/>
      <c r="DD17" s="13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2"/>
      <c r="DO17" s="131"/>
      <c r="DP17" s="141"/>
      <c r="DQ17" s="141"/>
      <c r="DR17" s="141"/>
      <c r="DS17" s="141"/>
      <c r="DT17" s="141"/>
      <c r="DU17" s="141"/>
      <c r="DV17" s="142"/>
      <c r="DW17" s="131"/>
      <c r="DX17" s="141"/>
      <c r="DY17" s="141"/>
      <c r="DZ17" s="141"/>
      <c r="EA17" s="141"/>
      <c r="EB17" s="141"/>
      <c r="EC17" s="142"/>
    </row>
    <row r="18" spans="1:133" s="5" customFormat="1" ht="205.5" customHeight="1">
      <c r="A18" s="135" t="s">
        <v>7</v>
      </c>
      <c r="B18" s="136"/>
      <c r="C18" s="136"/>
      <c r="D18" s="136"/>
      <c r="E18" s="136"/>
      <c r="F18" s="137"/>
      <c r="G18" s="138" t="s">
        <v>200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40"/>
      <c r="Z18" s="125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7"/>
      <c r="AL18" s="125"/>
      <c r="AM18" s="126"/>
      <c r="AN18" s="126"/>
      <c r="AO18" s="126"/>
      <c r="AP18" s="126"/>
      <c r="AQ18" s="126"/>
      <c r="AR18" s="126"/>
      <c r="AS18" s="126"/>
      <c r="AT18" s="127"/>
      <c r="AU18" s="125" t="s">
        <v>1</v>
      </c>
      <c r="AV18" s="126"/>
      <c r="AW18" s="126"/>
      <c r="AX18" s="126"/>
      <c r="AY18" s="126"/>
      <c r="AZ18" s="126"/>
      <c r="BA18" s="126"/>
      <c r="BB18" s="126"/>
      <c r="BC18" s="127"/>
      <c r="BD18" s="125" t="s">
        <v>1</v>
      </c>
      <c r="BE18" s="126"/>
      <c r="BF18" s="126"/>
      <c r="BG18" s="126"/>
      <c r="BH18" s="126"/>
      <c r="BI18" s="126"/>
      <c r="BJ18" s="126"/>
      <c r="BK18" s="126"/>
      <c r="BL18" s="127"/>
      <c r="BM18" s="125" t="s">
        <v>1</v>
      </c>
      <c r="BN18" s="126"/>
      <c r="BO18" s="126"/>
      <c r="BP18" s="126"/>
      <c r="BQ18" s="126"/>
      <c r="BR18" s="126"/>
      <c r="BS18" s="126"/>
      <c r="BT18" s="126"/>
      <c r="BU18" s="127"/>
      <c r="BV18" s="125" t="s">
        <v>1</v>
      </c>
      <c r="BW18" s="126"/>
      <c r="BX18" s="126"/>
      <c r="BY18" s="126"/>
      <c r="BZ18" s="126"/>
      <c r="CA18" s="126"/>
      <c r="CB18" s="126"/>
      <c r="CC18" s="126"/>
      <c r="CD18" s="126"/>
      <c r="CE18" s="126"/>
      <c r="CF18" s="127"/>
      <c r="CG18" s="131">
        <v>148000</v>
      </c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2"/>
      <c r="CS18" s="131">
        <v>148000</v>
      </c>
      <c r="CT18" s="141"/>
      <c r="CU18" s="141"/>
      <c r="CV18" s="141"/>
      <c r="CW18" s="141"/>
      <c r="CX18" s="141"/>
      <c r="CY18" s="141"/>
      <c r="CZ18" s="141"/>
      <c r="DA18" s="141"/>
      <c r="DB18" s="141"/>
      <c r="DC18" s="142"/>
      <c r="DD18" s="125"/>
      <c r="DE18" s="126"/>
      <c r="DF18" s="126"/>
      <c r="DG18" s="126"/>
      <c r="DH18" s="126"/>
      <c r="DI18" s="126"/>
      <c r="DJ18" s="126"/>
      <c r="DK18" s="126"/>
      <c r="DL18" s="126"/>
      <c r="DM18" s="126"/>
      <c r="DN18" s="127"/>
      <c r="DO18" s="125"/>
      <c r="DP18" s="126"/>
      <c r="DQ18" s="126"/>
      <c r="DR18" s="126"/>
      <c r="DS18" s="126"/>
      <c r="DT18" s="126"/>
      <c r="DU18" s="126"/>
      <c r="DV18" s="127"/>
      <c r="DW18" s="125"/>
      <c r="DX18" s="126"/>
      <c r="DY18" s="126"/>
      <c r="DZ18" s="126"/>
      <c r="EA18" s="126"/>
      <c r="EB18" s="126"/>
      <c r="EC18" s="127"/>
    </row>
    <row r="19" spans="1:133" s="5" customFormat="1" ht="16.5" customHeight="1">
      <c r="A19" s="143" t="s">
        <v>17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40"/>
      <c r="AL19" s="146"/>
      <c r="AM19" s="147"/>
      <c r="AN19" s="147"/>
      <c r="AO19" s="147"/>
      <c r="AP19" s="147"/>
      <c r="AQ19" s="147"/>
      <c r="AR19" s="147"/>
      <c r="AS19" s="147"/>
      <c r="AT19" s="148"/>
      <c r="AU19" s="146" t="s">
        <v>1</v>
      </c>
      <c r="AV19" s="147"/>
      <c r="AW19" s="147"/>
      <c r="AX19" s="147"/>
      <c r="AY19" s="147"/>
      <c r="AZ19" s="147"/>
      <c r="BA19" s="147"/>
      <c r="BB19" s="147"/>
      <c r="BC19" s="148"/>
      <c r="BD19" s="146" t="s">
        <v>1</v>
      </c>
      <c r="BE19" s="147"/>
      <c r="BF19" s="147"/>
      <c r="BG19" s="147"/>
      <c r="BH19" s="147"/>
      <c r="BI19" s="147"/>
      <c r="BJ19" s="147"/>
      <c r="BK19" s="147"/>
      <c r="BL19" s="148"/>
      <c r="BM19" s="146" t="s">
        <v>1</v>
      </c>
      <c r="BN19" s="147"/>
      <c r="BO19" s="147"/>
      <c r="BP19" s="147"/>
      <c r="BQ19" s="147"/>
      <c r="BR19" s="147"/>
      <c r="BS19" s="147"/>
      <c r="BT19" s="147"/>
      <c r="BU19" s="148"/>
      <c r="BV19" s="146"/>
      <c r="BW19" s="147"/>
      <c r="BX19" s="147"/>
      <c r="BY19" s="147"/>
      <c r="BZ19" s="147"/>
      <c r="CA19" s="147"/>
      <c r="CB19" s="147"/>
      <c r="CC19" s="147"/>
      <c r="CD19" s="147"/>
      <c r="CE19" s="147"/>
      <c r="CF19" s="148"/>
      <c r="CG19" s="131">
        <f>CG13+CG18</f>
        <v>48026310.27511302</v>
      </c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7"/>
      <c r="CS19" s="131">
        <f>CS13+CS18</f>
        <v>48026310.27511302</v>
      </c>
      <c r="CT19" s="126"/>
      <c r="CU19" s="126"/>
      <c r="CV19" s="126"/>
      <c r="CW19" s="126"/>
      <c r="CX19" s="126"/>
      <c r="CY19" s="126"/>
      <c r="CZ19" s="126"/>
      <c r="DA19" s="126"/>
      <c r="DB19" s="126"/>
      <c r="DC19" s="127"/>
      <c r="DD19" s="125"/>
      <c r="DE19" s="126"/>
      <c r="DF19" s="126"/>
      <c r="DG19" s="126"/>
      <c r="DH19" s="126"/>
      <c r="DI19" s="126"/>
      <c r="DJ19" s="126"/>
      <c r="DK19" s="126"/>
      <c r="DL19" s="126"/>
      <c r="DM19" s="126"/>
      <c r="DN19" s="127"/>
      <c r="DO19" s="125"/>
      <c r="DP19" s="126"/>
      <c r="DQ19" s="126"/>
      <c r="DR19" s="126"/>
      <c r="DS19" s="126"/>
      <c r="DT19" s="126"/>
      <c r="DU19" s="126"/>
      <c r="DV19" s="127"/>
      <c r="DW19" s="125"/>
      <c r="DX19" s="126"/>
      <c r="DY19" s="126"/>
      <c r="DZ19" s="126"/>
      <c r="EA19" s="126"/>
      <c r="EB19" s="126"/>
      <c r="EC19" s="127"/>
    </row>
    <row r="20" spans="1:133" ht="15">
      <c r="A20" s="164" t="s">
        <v>169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</row>
  </sheetData>
  <sheetProtection/>
  <mergeCells count="124">
    <mergeCell ref="A6:AV6"/>
    <mergeCell ref="A20:EC20"/>
    <mergeCell ref="CF1:EC1"/>
    <mergeCell ref="A4:EC4"/>
    <mergeCell ref="A12:F12"/>
    <mergeCell ref="DO11:DV11"/>
    <mergeCell ref="DW11:EC11"/>
    <mergeCell ref="CG12:CR12"/>
    <mergeCell ref="CS12:DC12"/>
    <mergeCell ref="CS9:EC9"/>
    <mergeCell ref="DD10:DN11"/>
    <mergeCell ref="DO10:EC10"/>
    <mergeCell ref="BV9:CF11"/>
    <mergeCell ref="CG9:CR11"/>
    <mergeCell ref="BD11:BL11"/>
    <mergeCell ref="BM11:BU11"/>
    <mergeCell ref="DO12:DV12"/>
    <mergeCell ref="DW12:EC12"/>
    <mergeCell ref="A9:F11"/>
    <mergeCell ref="G9:Y11"/>
    <mergeCell ref="Z9:AK11"/>
    <mergeCell ref="AL9:BU9"/>
    <mergeCell ref="AU10:BU10"/>
    <mergeCell ref="AU11:BC11"/>
    <mergeCell ref="CS10:DC11"/>
    <mergeCell ref="AL10:AT11"/>
    <mergeCell ref="G12:Y12"/>
    <mergeCell ref="Z12:AK12"/>
    <mergeCell ref="AL12:AT12"/>
    <mergeCell ref="AU12:BC12"/>
    <mergeCell ref="BD12:BL12"/>
    <mergeCell ref="BM12:BU12"/>
    <mergeCell ref="DO14:DV14"/>
    <mergeCell ref="DW14:EC14"/>
    <mergeCell ref="CG14:CR14"/>
    <mergeCell ref="CS14:DC14"/>
    <mergeCell ref="DD14:DN14"/>
    <mergeCell ref="A14:F14"/>
    <mergeCell ref="Z14:AK14"/>
    <mergeCell ref="AL14:AT14"/>
    <mergeCell ref="AU14:BC14"/>
    <mergeCell ref="CS17:DC17"/>
    <mergeCell ref="BD17:BL17"/>
    <mergeCell ref="BV17:CF17"/>
    <mergeCell ref="CG17:CR17"/>
    <mergeCell ref="BM14:BU14"/>
    <mergeCell ref="BV14:CF14"/>
    <mergeCell ref="BD14:BL14"/>
    <mergeCell ref="BM17:BU17"/>
    <mergeCell ref="CG16:CR16"/>
    <mergeCell ref="BD16:BL16"/>
    <mergeCell ref="Z15:AK15"/>
    <mergeCell ref="AL15:AT15"/>
    <mergeCell ref="AU15:BC15"/>
    <mergeCell ref="A17:F17"/>
    <mergeCell ref="Z17:AK17"/>
    <mergeCell ref="AL17:AT17"/>
    <mergeCell ref="AU17:BC17"/>
    <mergeCell ref="DO15:DV15"/>
    <mergeCell ref="DW15:EC15"/>
    <mergeCell ref="A16:F16"/>
    <mergeCell ref="Z16:AK16"/>
    <mergeCell ref="AL16:AT16"/>
    <mergeCell ref="AU16:BC16"/>
    <mergeCell ref="BD15:BL15"/>
    <mergeCell ref="BM16:BU16"/>
    <mergeCell ref="BV16:CF16"/>
    <mergeCell ref="A15:F15"/>
    <mergeCell ref="CS15:DC15"/>
    <mergeCell ref="DD15:DN15"/>
    <mergeCell ref="BM15:BU15"/>
    <mergeCell ref="BV15:CF15"/>
    <mergeCell ref="CG15:CR15"/>
    <mergeCell ref="AL19:AT19"/>
    <mergeCell ref="AU19:BC19"/>
    <mergeCell ref="AL18:AT18"/>
    <mergeCell ref="AU18:BC18"/>
    <mergeCell ref="CG18:CR18"/>
    <mergeCell ref="DD16:DN16"/>
    <mergeCell ref="BD19:BL19"/>
    <mergeCell ref="BM19:BU19"/>
    <mergeCell ref="BV19:CF19"/>
    <mergeCell ref="CG19:CR19"/>
    <mergeCell ref="CS19:DC19"/>
    <mergeCell ref="CS16:DC16"/>
    <mergeCell ref="BD18:BL18"/>
    <mergeCell ref="BM18:BU18"/>
    <mergeCell ref="BV18:CF18"/>
    <mergeCell ref="G18:Y18"/>
    <mergeCell ref="Z18:AK18"/>
    <mergeCell ref="DO16:DV16"/>
    <mergeCell ref="DW16:EC16"/>
    <mergeCell ref="DW19:EC19"/>
    <mergeCell ref="DD19:DN19"/>
    <mergeCell ref="DO19:DV19"/>
    <mergeCell ref="DO17:DV17"/>
    <mergeCell ref="DW17:EC17"/>
    <mergeCell ref="DD17:DN17"/>
    <mergeCell ref="CS18:DC18"/>
    <mergeCell ref="DD18:DN18"/>
    <mergeCell ref="DO18:DV18"/>
    <mergeCell ref="DW18:EC18"/>
    <mergeCell ref="A19:AK19"/>
    <mergeCell ref="G14:Y14"/>
    <mergeCell ref="G15:Y15"/>
    <mergeCell ref="G16:Y16"/>
    <mergeCell ref="G17:Y17"/>
    <mergeCell ref="A18:F18"/>
    <mergeCell ref="A13:F13"/>
    <mergeCell ref="G13:Y13"/>
    <mergeCell ref="Z13:AK13"/>
    <mergeCell ref="AL13:AT13"/>
    <mergeCell ref="AU13:BC13"/>
    <mergeCell ref="BD13:BL13"/>
    <mergeCell ref="CG2:EC2"/>
    <mergeCell ref="DW13:EC13"/>
    <mergeCell ref="BM13:BU13"/>
    <mergeCell ref="BV13:CF13"/>
    <mergeCell ref="CG13:CR13"/>
    <mergeCell ref="CS13:DC13"/>
    <mergeCell ref="DD13:DN13"/>
    <mergeCell ref="DO13:DV13"/>
    <mergeCell ref="BV12:CF12"/>
    <mergeCell ref="DD12:DN12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16">
      <selection activeCell="BR18" sqref="BR18:CF18"/>
    </sheetView>
  </sheetViews>
  <sheetFormatPr defaultColWidth="0.875" defaultRowHeight="12.75"/>
  <cols>
    <col min="1" max="57" width="0.875" style="1" customWidth="1"/>
    <col min="58" max="58" width="4.875" style="1" customWidth="1"/>
    <col min="59" max="67" width="0.875" style="1" customWidth="1"/>
    <col min="68" max="68" width="5.00390625" style="1" customWidth="1"/>
    <col min="69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177" t="s">
        <v>215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</row>
    <row r="2" s="4" customFormat="1" ht="12.75" customHeight="1"/>
    <row r="3" spans="1:126" s="7" customFormat="1" ht="14.25" customHeight="1">
      <c r="A3" s="152" t="s">
        <v>3</v>
      </c>
      <c r="B3" s="153"/>
      <c r="C3" s="153"/>
      <c r="D3" s="153"/>
      <c r="E3" s="153"/>
      <c r="F3" s="154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4"/>
      <c r="AK3" s="152" t="s">
        <v>30</v>
      </c>
      <c r="AL3" s="153"/>
      <c r="AM3" s="153"/>
      <c r="AN3" s="153"/>
      <c r="AO3" s="153"/>
      <c r="AP3" s="153"/>
      <c r="AQ3" s="153"/>
      <c r="AR3" s="153"/>
      <c r="AS3" s="153"/>
      <c r="AT3" s="154"/>
      <c r="AU3" s="152" t="s">
        <v>31</v>
      </c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2" t="s">
        <v>32</v>
      </c>
      <c r="BI3" s="153"/>
      <c r="BJ3" s="153"/>
      <c r="BK3" s="153"/>
      <c r="BL3" s="153"/>
      <c r="BM3" s="153"/>
      <c r="BN3" s="153"/>
      <c r="BO3" s="153"/>
      <c r="BP3" s="153"/>
      <c r="BQ3" s="154"/>
      <c r="BR3" s="37" t="s">
        <v>0</v>
      </c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50"/>
    </row>
    <row r="4" spans="1:126" s="7" customFormat="1" ht="61.5" customHeight="1">
      <c r="A4" s="155"/>
      <c r="B4" s="156"/>
      <c r="C4" s="156"/>
      <c r="D4" s="156"/>
      <c r="E4" s="156"/>
      <c r="F4" s="157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7"/>
      <c r="AK4" s="155"/>
      <c r="AL4" s="156"/>
      <c r="AM4" s="156"/>
      <c r="AN4" s="156"/>
      <c r="AO4" s="156"/>
      <c r="AP4" s="156"/>
      <c r="AQ4" s="156"/>
      <c r="AR4" s="156"/>
      <c r="AS4" s="156"/>
      <c r="AT4" s="157"/>
      <c r="AU4" s="155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5"/>
      <c r="BI4" s="156"/>
      <c r="BJ4" s="156"/>
      <c r="BK4" s="156"/>
      <c r="BL4" s="156"/>
      <c r="BM4" s="156"/>
      <c r="BN4" s="156"/>
      <c r="BO4" s="156"/>
      <c r="BP4" s="156"/>
      <c r="BQ4" s="157"/>
      <c r="BR4" s="73" t="s">
        <v>134</v>
      </c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4"/>
      <c r="CG4" s="73" t="s">
        <v>138</v>
      </c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4"/>
      <c r="CX4" s="74" t="s">
        <v>18</v>
      </c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5"/>
    </row>
    <row r="5" spans="1:126" s="7" customFormat="1" ht="24.75" customHeight="1">
      <c r="A5" s="158"/>
      <c r="B5" s="159"/>
      <c r="C5" s="159"/>
      <c r="D5" s="159"/>
      <c r="E5" s="159"/>
      <c r="F5" s="160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60"/>
      <c r="AK5" s="158"/>
      <c r="AL5" s="159"/>
      <c r="AM5" s="159"/>
      <c r="AN5" s="159"/>
      <c r="AO5" s="159"/>
      <c r="AP5" s="159"/>
      <c r="AQ5" s="159"/>
      <c r="AR5" s="159"/>
      <c r="AS5" s="159"/>
      <c r="AT5" s="160"/>
      <c r="AU5" s="158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8"/>
      <c r="BI5" s="159"/>
      <c r="BJ5" s="159"/>
      <c r="BK5" s="159"/>
      <c r="BL5" s="159"/>
      <c r="BM5" s="159"/>
      <c r="BN5" s="159"/>
      <c r="BO5" s="159"/>
      <c r="BP5" s="159"/>
      <c r="BQ5" s="160"/>
      <c r="BR5" s="95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7"/>
      <c r="CG5" s="95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7"/>
      <c r="CX5" s="37" t="s">
        <v>2</v>
      </c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9"/>
      <c r="DK5" s="37" t="s">
        <v>33</v>
      </c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9"/>
    </row>
    <row r="6" spans="1:126" s="6" customFormat="1" ht="12.75">
      <c r="A6" s="174">
        <v>1</v>
      </c>
      <c r="B6" s="175"/>
      <c r="C6" s="175"/>
      <c r="D6" s="175"/>
      <c r="E6" s="175"/>
      <c r="F6" s="176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6"/>
      <c r="AK6" s="174">
        <v>3</v>
      </c>
      <c r="AL6" s="175"/>
      <c r="AM6" s="175"/>
      <c r="AN6" s="175"/>
      <c r="AO6" s="175"/>
      <c r="AP6" s="175"/>
      <c r="AQ6" s="175"/>
      <c r="AR6" s="175"/>
      <c r="AS6" s="175"/>
      <c r="AT6" s="176"/>
      <c r="AU6" s="174">
        <v>4</v>
      </c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4">
        <v>5</v>
      </c>
      <c r="BI6" s="175"/>
      <c r="BJ6" s="175"/>
      <c r="BK6" s="175"/>
      <c r="BL6" s="175"/>
      <c r="BM6" s="175"/>
      <c r="BN6" s="175"/>
      <c r="BO6" s="175"/>
      <c r="BP6" s="175"/>
      <c r="BQ6" s="176"/>
      <c r="BR6" s="174">
        <v>6</v>
      </c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6"/>
      <c r="CG6" s="174">
        <v>7</v>
      </c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6"/>
      <c r="CX6" s="174">
        <v>8</v>
      </c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6"/>
      <c r="DK6" s="174">
        <v>9</v>
      </c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6"/>
    </row>
    <row r="7" spans="1:126" s="5" customFormat="1" ht="49.5" customHeight="1">
      <c r="A7" s="135" t="s">
        <v>6</v>
      </c>
      <c r="B7" s="136"/>
      <c r="C7" s="136"/>
      <c r="D7" s="136"/>
      <c r="E7" s="136"/>
      <c r="F7" s="137"/>
      <c r="G7" s="169" t="s">
        <v>207</v>
      </c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70"/>
      <c r="AK7" s="171" t="s">
        <v>1</v>
      </c>
      <c r="AL7" s="172"/>
      <c r="AM7" s="172"/>
      <c r="AN7" s="172"/>
      <c r="AO7" s="172"/>
      <c r="AP7" s="172"/>
      <c r="AQ7" s="172"/>
      <c r="AR7" s="172"/>
      <c r="AS7" s="172"/>
      <c r="AT7" s="173"/>
      <c r="AU7" s="146" t="s">
        <v>1</v>
      </c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31">
        <f>BH8</f>
        <v>10533228.2616</v>
      </c>
      <c r="BI7" s="141"/>
      <c r="BJ7" s="141"/>
      <c r="BK7" s="141"/>
      <c r="BL7" s="141"/>
      <c r="BM7" s="141"/>
      <c r="BN7" s="141"/>
      <c r="BO7" s="141"/>
      <c r="BP7" s="141"/>
      <c r="BQ7" s="142"/>
      <c r="BR7" s="131">
        <f>BR8</f>
        <v>10533228.2616</v>
      </c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7"/>
      <c r="CG7" s="125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7"/>
      <c r="CX7" s="125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7"/>
      <c r="DK7" s="125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7"/>
    </row>
    <row r="8" spans="1:126" s="5" customFormat="1" ht="16.5" customHeight="1">
      <c r="A8" s="135" t="s">
        <v>22</v>
      </c>
      <c r="B8" s="136"/>
      <c r="C8" s="136"/>
      <c r="D8" s="136"/>
      <c r="E8" s="136"/>
      <c r="F8" s="137"/>
      <c r="G8" s="169" t="s">
        <v>28</v>
      </c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70"/>
      <c r="AK8" s="171">
        <v>22</v>
      </c>
      <c r="AL8" s="172"/>
      <c r="AM8" s="172"/>
      <c r="AN8" s="172"/>
      <c r="AO8" s="172"/>
      <c r="AP8" s="172"/>
      <c r="AQ8" s="172"/>
      <c r="AR8" s="172"/>
      <c r="AS8" s="172"/>
      <c r="AT8" s="173"/>
      <c r="AU8" s="131">
        <v>47878310.28</v>
      </c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31">
        <f>AU8*AK8/100</f>
        <v>10533228.2616</v>
      </c>
      <c r="BI8" s="141"/>
      <c r="BJ8" s="141"/>
      <c r="BK8" s="141"/>
      <c r="BL8" s="141"/>
      <c r="BM8" s="141"/>
      <c r="BN8" s="141"/>
      <c r="BO8" s="141"/>
      <c r="BP8" s="141"/>
      <c r="BQ8" s="142"/>
      <c r="BR8" s="131">
        <f>BH8</f>
        <v>10533228.2616</v>
      </c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7"/>
      <c r="CG8" s="125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7"/>
      <c r="CX8" s="125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7"/>
      <c r="DK8" s="125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7"/>
    </row>
    <row r="9" spans="1:126" s="5" customFormat="1" ht="16.5" customHeight="1">
      <c r="A9" s="135" t="s">
        <v>23</v>
      </c>
      <c r="B9" s="136"/>
      <c r="C9" s="136"/>
      <c r="D9" s="136"/>
      <c r="E9" s="136"/>
      <c r="F9" s="137"/>
      <c r="G9" s="169" t="s">
        <v>29</v>
      </c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70"/>
      <c r="AK9" s="171">
        <v>10</v>
      </c>
      <c r="AL9" s="172"/>
      <c r="AM9" s="172"/>
      <c r="AN9" s="172"/>
      <c r="AO9" s="172"/>
      <c r="AP9" s="172"/>
      <c r="AQ9" s="172"/>
      <c r="AR9" s="172"/>
      <c r="AS9" s="172"/>
      <c r="AT9" s="173"/>
      <c r="AU9" s="125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5"/>
      <c r="BI9" s="126"/>
      <c r="BJ9" s="126"/>
      <c r="BK9" s="126"/>
      <c r="BL9" s="126"/>
      <c r="BM9" s="126"/>
      <c r="BN9" s="126"/>
      <c r="BO9" s="126"/>
      <c r="BP9" s="126"/>
      <c r="BQ9" s="127"/>
      <c r="BR9" s="125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7"/>
      <c r="CG9" s="125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7"/>
      <c r="CX9" s="125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7"/>
      <c r="DK9" s="125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7"/>
    </row>
    <row r="10" spans="1:126" s="5" customFormat="1" ht="69.75" customHeight="1">
      <c r="A10" s="135" t="s">
        <v>24</v>
      </c>
      <c r="B10" s="136"/>
      <c r="C10" s="136"/>
      <c r="D10" s="136"/>
      <c r="E10" s="136"/>
      <c r="F10" s="137"/>
      <c r="G10" s="169" t="s">
        <v>210</v>
      </c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70"/>
      <c r="AK10" s="178"/>
      <c r="AL10" s="179"/>
      <c r="AM10" s="179"/>
      <c r="AN10" s="179"/>
      <c r="AO10" s="179"/>
      <c r="AP10" s="179"/>
      <c r="AQ10" s="179"/>
      <c r="AR10" s="179"/>
      <c r="AS10" s="179"/>
      <c r="AT10" s="180"/>
      <c r="AU10" s="125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5"/>
      <c r="BI10" s="126"/>
      <c r="BJ10" s="126"/>
      <c r="BK10" s="126"/>
      <c r="BL10" s="126"/>
      <c r="BM10" s="126"/>
      <c r="BN10" s="126"/>
      <c r="BO10" s="126"/>
      <c r="BP10" s="126"/>
      <c r="BQ10" s="127"/>
      <c r="BR10" s="125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7"/>
      <c r="CG10" s="125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7"/>
      <c r="CX10" s="125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7"/>
      <c r="DK10" s="125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7"/>
    </row>
    <row r="11" spans="1:126" s="5" customFormat="1" ht="78.75" customHeight="1">
      <c r="A11" s="135" t="s">
        <v>7</v>
      </c>
      <c r="B11" s="136"/>
      <c r="C11" s="136"/>
      <c r="D11" s="136"/>
      <c r="E11" s="136"/>
      <c r="F11" s="137"/>
      <c r="G11" s="169" t="s">
        <v>216</v>
      </c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70"/>
      <c r="AK11" s="171" t="s">
        <v>1</v>
      </c>
      <c r="AL11" s="172"/>
      <c r="AM11" s="172"/>
      <c r="AN11" s="172"/>
      <c r="AO11" s="172"/>
      <c r="AP11" s="172"/>
      <c r="AQ11" s="172"/>
      <c r="AR11" s="172"/>
      <c r="AS11" s="172"/>
      <c r="AT11" s="173"/>
      <c r="AU11" s="146" t="s">
        <v>1</v>
      </c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31">
        <f>BH12+BH14</f>
        <v>1484227.61868</v>
      </c>
      <c r="BI11" s="141"/>
      <c r="BJ11" s="141"/>
      <c r="BK11" s="141"/>
      <c r="BL11" s="141"/>
      <c r="BM11" s="141"/>
      <c r="BN11" s="141"/>
      <c r="BO11" s="141"/>
      <c r="BP11" s="141"/>
      <c r="BQ11" s="142"/>
      <c r="BR11" s="131">
        <f>BR12+BR14</f>
        <v>1484227.61868</v>
      </c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7"/>
      <c r="CG11" s="125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7"/>
      <c r="CX11" s="125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7"/>
      <c r="DK11" s="125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7"/>
    </row>
    <row r="12" spans="1:126" s="5" customFormat="1" ht="84" customHeight="1">
      <c r="A12" s="135" t="s">
        <v>25</v>
      </c>
      <c r="B12" s="136"/>
      <c r="C12" s="136"/>
      <c r="D12" s="136"/>
      <c r="E12" s="136"/>
      <c r="F12" s="137"/>
      <c r="G12" s="169" t="s">
        <v>208</v>
      </c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70"/>
      <c r="AK12" s="171">
        <v>2.9</v>
      </c>
      <c r="AL12" s="172"/>
      <c r="AM12" s="172"/>
      <c r="AN12" s="172"/>
      <c r="AO12" s="172"/>
      <c r="AP12" s="172"/>
      <c r="AQ12" s="172"/>
      <c r="AR12" s="172"/>
      <c r="AS12" s="172"/>
      <c r="AT12" s="173"/>
      <c r="AU12" s="131">
        <v>47878310.28</v>
      </c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31">
        <f>AK12*AU12/100</f>
        <v>1388470.9981200001</v>
      </c>
      <c r="BI12" s="141"/>
      <c r="BJ12" s="141"/>
      <c r="BK12" s="141"/>
      <c r="BL12" s="141"/>
      <c r="BM12" s="141"/>
      <c r="BN12" s="141"/>
      <c r="BO12" s="141"/>
      <c r="BP12" s="141"/>
      <c r="BQ12" s="142"/>
      <c r="BR12" s="131">
        <f>BH12</f>
        <v>1388470.9981200001</v>
      </c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  <c r="CG12" s="125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7"/>
      <c r="CX12" s="125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7"/>
      <c r="DK12" s="125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7"/>
    </row>
    <row r="13" spans="1:126" s="5" customFormat="1" ht="33" customHeight="1">
      <c r="A13" s="135" t="s">
        <v>26</v>
      </c>
      <c r="B13" s="136"/>
      <c r="C13" s="136"/>
      <c r="D13" s="136"/>
      <c r="E13" s="136"/>
      <c r="F13" s="137"/>
      <c r="G13" s="169" t="s">
        <v>209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70"/>
      <c r="AK13" s="171">
        <v>0</v>
      </c>
      <c r="AL13" s="172"/>
      <c r="AM13" s="172"/>
      <c r="AN13" s="172"/>
      <c r="AO13" s="172"/>
      <c r="AP13" s="172"/>
      <c r="AQ13" s="172"/>
      <c r="AR13" s="172"/>
      <c r="AS13" s="172"/>
      <c r="AT13" s="173"/>
      <c r="AU13" s="13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31"/>
      <c r="BI13" s="141"/>
      <c r="BJ13" s="141"/>
      <c r="BK13" s="141"/>
      <c r="BL13" s="141"/>
      <c r="BM13" s="141"/>
      <c r="BN13" s="141"/>
      <c r="BO13" s="141"/>
      <c r="BP13" s="141"/>
      <c r="BQ13" s="142"/>
      <c r="BR13" s="13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  <c r="CG13" s="125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7"/>
      <c r="CX13" s="125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7"/>
      <c r="DK13" s="125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7"/>
    </row>
    <row r="14" spans="1:126" s="5" customFormat="1" ht="81.75" customHeight="1">
      <c r="A14" s="135" t="s">
        <v>27</v>
      </c>
      <c r="B14" s="136"/>
      <c r="C14" s="136"/>
      <c r="D14" s="136"/>
      <c r="E14" s="136"/>
      <c r="F14" s="137"/>
      <c r="G14" s="169" t="s">
        <v>211</v>
      </c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70"/>
      <c r="AK14" s="171">
        <v>0.2</v>
      </c>
      <c r="AL14" s="172"/>
      <c r="AM14" s="172"/>
      <c r="AN14" s="172"/>
      <c r="AO14" s="172"/>
      <c r="AP14" s="172"/>
      <c r="AQ14" s="172"/>
      <c r="AR14" s="172"/>
      <c r="AS14" s="172"/>
      <c r="AT14" s="173"/>
      <c r="AU14" s="131">
        <v>47878310.28</v>
      </c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31">
        <f>AK14*AU14/100</f>
        <v>95756.62056</v>
      </c>
      <c r="BI14" s="141"/>
      <c r="BJ14" s="141"/>
      <c r="BK14" s="141"/>
      <c r="BL14" s="141"/>
      <c r="BM14" s="141"/>
      <c r="BN14" s="141"/>
      <c r="BO14" s="141"/>
      <c r="BP14" s="141"/>
      <c r="BQ14" s="142"/>
      <c r="BR14" s="131">
        <f>BH14</f>
        <v>95756.62056</v>
      </c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  <c r="CG14" s="125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7"/>
      <c r="CX14" s="125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7"/>
      <c r="DK14" s="125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7"/>
    </row>
    <row r="15" spans="1:126" s="5" customFormat="1" ht="82.5" customHeight="1">
      <c r="A15" s="135" t="s">
        <v>34</v>
      </c>
      <c r="B15" s="136"/>
      <c r="C15" s="136"/>
      <c r="D15" s="136"/>
      <c r="E15" s="136"/>
      <c r="F15" s="137"/>
      <c r="G15" s="169" t="s">
        <v>212</v>
      </c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70"/>
      <c r="AK15" s="178"/>
      <c r="AL15" s="179"/>
      <c r="AM15" s="179"/>
      <c r="AN15" s="179"/>
      <c r="AO15" s="179"/>
      <c r="AP15" s="179"/>
      <c r="AQ15" s="179"/>
      <c r="AR15" s="179"/>
      <c r="AS15" s="179"/>
      <c r="AT15" s="180"/>
      <c r="AU15" s="13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31"/>
      <c r="BI15" s="141"/>
      <c r="BJ15" s="141"/>
      <c r="BK15" s="141"/>
      <c r="BL15" s="141"/>
      <c r="BM15" s="141"/>
      <c r="BN15" s="141"/>
      <c r="BO15" s="141"/>
      <c r="BP15" s="141"/>
      <c r="BQ15" s="142"/>
      <c r="BR15" s="13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  <c r="CG15" s="125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7"/>
      <c r="CX15" s="125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7"/>
      <c r="DK15" s="125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7"/>
    </row>
    <row r="16" spans="1:126" s="5" customFormat="1" ht="54" customHeight="1">
      <c r="A16" s="135" t="s">
        <v>8</v>
      </c>
      <c r="B16" s="136"/>
      <c r="C16" s="136"/>
      <c r="D16" s="136"/>
      <c r="E16" s="136"/>
      <c r="F16" s="137"/>
      <c r="G16" s="169" t="s">
        <v>179</v>
      </c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70"/>
      <c r="AK16" s="178" t="s">
        <v>1</v>
      </c>
      <c r="AL16" s="179"/>
      <c r="AM16" s="179"/>
      <c r="AN16" s="179"/>
      <c r="AO16" s="179"/>
      <c r="AP16" s="179"/>
      <c r="AQ16" s="179"/>
      <c r="AR16" s="179"/>
      <c r="AS16" s="179"/>
      <c r="AT16" s="180"/>
      <c r="AU16" s="125" t="s">
        <v>1</v>
      </c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5"/>
      <c r="BI16" s="126"/>
      <c r="BJ16" s="126"/>
      <c r="BK16" s="126"/>
      <c r="BL16" s="126"/>
      <c r="BM16" s="126"/>
      <c r="BN16" s="126"/>
      <c r="BO16" s="126"/>
      <c r="BP16" s="126"/>
      <c r="BQ16" s="127"/>
      <c r="BR16" s="125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7"/>
      <c r="CG16" s="125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7"/>
      <c r="CX16" s="125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7"/>
      <c r="DK16" s="125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7"/>
    </row>
    <row r="17" spans="1:126" s="5" customFormat="1" ht="25.5" customHeight="1">
      <c r="A17" s="135" t="s">
        <v>11</v>
      </c>
      <c r="B17" s="136"/>
      <c r="C17" s="136"/>
      <c r="D17" s="136"/>
      <c r="E17" s="136"/>
      <c r="F17" s="137"/>
      <c r="G17" s="169" t="s">
        <v>182</v>
      </c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70"/>
      <c r="AK17" s="171" t="s">
        <v>1</v>
      </c>
      <c r="AL17" s="172"/>
      <c r="AM17" s="172"/>
      <c r="AN17" s="172"/>
      <c r="AO17" s="172"/>
      <c r="AP17" s="172"/>
      <c r="AQ17" s="172"/>
      <c r="AR17" s="172"/>
      <c r="AS17" s="172"/>
      <c r="AT17" s="173"/>
      <c r="AU17" s="125" t="s">
        <v>1</v>
      </c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31">
        <v>6040.015</v>
      </c>
      <c r="BI17" s="141"/>
      <c r="BJ17" s="141"/>
      <c r="BK17" s="141"/>
      <c r="BL17" s="141"/>
      <c r="BM17" s="141"/>
      <c r="BN17" s="141"/>
      <c r="BO17" s="141"/>
      <c r="BP17" s="141"/>
      <c r="BQ17" s="142"/>
      <c r="BR17" s="131">
        <f>BH17</f>
        <v>6040.015</v>
      </c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  <c r="CG17" s="125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7"/>
      <c r="CX17" s="125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7"/>
      <c r="DK17" s="125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7"/>
    </row>
    <row r="18" spans="1:126" s="5" customFormat="1" ht="39" customHeight="1">
      <c r="A18" s="135" t="s">
        <v>12</v>
      </c>
      <c r="B18" s="136"/>
      <c r="C18" s="136"/>
      <c r="D18" s="136"/>
      <c r="E18" s="136"/>
      <c r="F18" s="137"/>
      <c r="G18" s="169" t="s">
        <v>180</v>
      </c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70"/>
      <c r="AK18" s="171" t="s">
        <v>1</v>
      </c>
      <c r="AL18" s="172"/>
      <c r="AM18" s="172"/>
      <c r="AN18" s="172"/>
      <c r="AO18" s="172"/>
      <c r="AP18" s="172"/>
      <c r="AQ18" s="172"/>
      <c r="AR18" s="172"/>
      <c r="AS18" s="172"/>
      <c r="AT18" s="173"/>
      <c r="AU18" s="125" t="s">
        <v>1</v>
      </c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5"/>
      <c r="BI18" s="126"/>
      <c r="BJ18" s="126"/>
      <c r="BK18" s="126"/>
      <c r="BL18" s="126"/>
      <c r="BM18" s="126"/>
      <c r="BN18" s="126"/>
      <c r="BO18" s="126"/>
      <c r="BP18" s="126"/>
      <c r="BQ18" s="127"/>
      <c r="BR18" s="125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7"/>
      <c r="CG18" s="125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7"/>
      <c r="CX18" s="125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7"/>
      <c r="DK18" s="125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7"/>
    </row>
    <row r="19" spans="1:126" s="5" customFormat="1" ht="39" customHeight="1">
      <c r="A19" s="135" t="s">
        <v>9</v>
      </c>
      <c r="B19" s="136"/>
      <c r="C19" s="136"/>
      <c r="D19" s="136"/>
      <c r="E19" s="136"/>
      <c r="F19" s="137"/>
      <c r="G19" s="169" t="s">
        <v>181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70"/>
      <c r="AK19" s="171"/>
      <c r="AL19" s="172"/>
      <c r="AM19" s="172"/>
      <c r="AN19" s="172"/>
      <c r="AO19" s="172"/>
      <c r="AP19" s="172"/>
      <c r="AQ19" s="172"/>
      <c r="AR19" s="172"/>
      <c r="AS19" s="172"/>
      <c r="AT19" s="173"/>
      <c r="AU19" s="125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31">
        <f>BH20</f>
        <v>2441793.82428</v>
      </c>
      <c r="BI19" s="141"/>
      <c r="BJ19" s="141"/>
      <c r="BK19" s="141"/>
      <c r="BL19" s="141"/>
      <c r="BM19" s="141"/>
      <c r="BN19" s="141"/>
      <c r="BO19" s="141"/>
      <c r="BP19" s="141"/>
      <c r="BQ19" s="142"/>
      <c r="BR19" s="131">
        <f>BR20</f>
        <v>2441793.82428</v>
      </c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7"/>
      <c r="CG19" s="125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7"/>
      <c r="CX19" s="125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7"/>
      <c r="DK19" s="125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7"/>
    </row>
    <row r="20" spans="1:126" s="5" customFormat="1" ht="54.75" customHeight="1">
      <c r="A20" s="135" t="s">
        <v>36</v>
      </c>
      <c r="B20" s="136"/>
      <c r="C20" s="136"/>
      <c r="D20" s="136"/>
      <c r="E20" s="136"/>
      <c r="F20" s="137"/>
      <c r="G20" s="169" t="s">
        <v>213</v>
      </c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70"/>
      <c r="AK20" s="171">
        <v>5.1</v>
      </c>
      <c r="AL20" s="172"/>
      <c r="AM20" s="172"/>
      <c r="AN20" s="172"/>
      <c r="AO20" s="172"/>
      <c r="AP20" s="172"/>
      <c r="AQ20" s="172"/>
      <c r="AR20" s="172"/>
      <c r="AS20" s="172"/>
      <c r="AT20" s="173"/>
      <c r="AU20" s="131">
        <v>47878310.28</v>
      </c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31">
        <f>AK20*AU20/100</f>
        <v>2441793.82428</v>
      </c>
      <c r="BI20" s="141"/>
      <c r="BJ20" s="141"/>
      <c r="BK20" s="141"/>
      <c r="BL20" s="141"/>
      <c r="BM20" s="141"/>
      <c r="BN20" s="141"/>
      <c r="BO20" s="141"/>
      <c r="BP20" s="141"/>
      <c r="BQ20" s="142"/>
      <c r="BR20" s="131">
        <f>BH20</f>
        <v>2441793.82428</v>
      </c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  <c r="CG20" s="125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7"/>
      <c r="CX20" s="125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7"/>
      <c r="DK20" s="125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7"/>
    </row>
    <row r="21" spans="1:126" s="5" customFormat="1" ht="68.25" customHeight="1">
      <c r="A21" s="135" t="s">
        <v>139</v>
      </c>
      <c r="B21" s="136"/>
      <c r="C21" s="136"/>
      <c r="D21" s="136"/>
      <c r="E21" s="136"/>
      <c r="F21" s="137"/>
      <c r="G21" s="169" t="s">
        <v>214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70"/>
      <c r="AK21" s="171"/>
      <c r="AL21" s="172"/>
      <c r="AM21" s="172"/>
      <c r="AN21" s="172"/>
      <c r="AO21" s="172"/>
      <c r="AP21" s="172"/>
      <c r="AQ21" s="172"/>
      <c r="AR21" s="172"/>
      <c r="AS21" s="172"/>
      <c r="AT21" s="173"/>
      <c r="AU21" s="125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5"/>
      <c r="BI21" s="126"/>
      <c r="BJ21" s="126"/>
      <c r="BK21" s="126"/>
      <c r="BL21" s="126"/>
      <c r="BM21" s="126"/>
      <c r="BN21" s="126"/>
      <c r="BO21" s="126"/>
      <c r="BP21" s="126"/>
      <c r="BQ21" s="127"/>
      <c r="BR21" s="125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7"/>
      <c r="CG21" s="125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7"/>
      <c r="CX21" s="125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7"/>
      <c r="DK21" s="125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7"/>
    </row>
    <row r="22" spans="1:126" s="5" customFormat="1" ht="16.5" customHeight="1">
      <c r="A22" s="184" t="s">
        <v>17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6"/>
      <c r="BH22" s="131">
        <f>BH19+BH17+BH11+BH7</f>
        <v>14465289.719560001</v>
      </c>
      <c r="BI22" s="141"/>
      <c r="BJ22" s="141"/>
      <c r="BK22" s="141"/>
      <c r="BL22" s="141"/>
      <c r="BM22" s="141"/>
      <c r="BN22" s="141"/>
      <c r="BO22" s="141"/>
      <c r="BP22" s="141"/>
      <c r="BQ22" s="142"/>
      <c r="BR22" s="131">
        <f>BR19+BR17+BR11+BR7</f>
        <v>14465289.719560001</v>
      </c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7"/>
      <c r="CG22" s="125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7"/>
      <c r="CX22" s="125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7"/>
      <c r="DK22" s="125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7"/>
    </row>
    <row r="23" spans="1:126" ht="27" customHeight="1">
      <c r="A23" s="182" t="s">
        <v>178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</row>
    <row r="24" spans="1:126" s="2" customFormat="1" ht="68.25" customHeight="1">
      <c r="A24" s="181" t="s">
        <v>197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</row>
    <row r="25" ht="32.25" customHeight="1"/>
  </sheetData>
  <sheetProtection/>
  <mergeCells count="164">
    <mergeCell ref="G20:AJ20"/>
    <mergeCell ref="DK21:DV21"/>
    <mergeCell ref="A23:DV23"/>
    <mergeCell ref="A22:BG22"/>
    <mergeCell ref="CG22:CW22"/>
    <mergeCell ref="CG21:CW21"/>
    <mergeCell ref="CX21:DJ21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BH14:BQ14"/>
    <mergeCell ref="BR14:CF14"/>
    <mergeCell ref="CG14:CW14"/>
    <mergeCell ref="A14:F14"/>
    <mergeCell ref="G14:AJ14"/>
    <mergeCell ref="AK14:AT14"/>
    <mergeCell ref="AU14:BG14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U11:BG11"/>
    <mergeCell ref="BH11:BQ11"/>
    <mergeCell ref="BR11:CF11"/>
    <mergeCell ref="BH10:BQ10"/>
    <mergeCell ref="BR10:CF10"/>
    <mergeCell ref="A13:F13"/>
    <mergeCell ref="AU12:BG12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9:CW9"/>
    <mergeCell ref="AK6:AT6"/>
    <mergeCell ref="AK8:AT8"/>
    <mergeCell ref="BH6:BQ6"/>
    <mergeCell ref="BR6:CF6"/>
    <mergeCell ref="CG8:CW8"/>
    <mergeCell ref="AK7:AT7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17:F17"/>
    <mergeCell ref="G17:AJ17"/>
    <mergeCell ref="AK17:AT17"/>
    <mergeCell ref="AU17:BG17"/>
    <mergeCell ref="BH17:BQ17"/>
    <mergeCell ref="BR17:CF17"/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U53"/>
  <sheetViews>
    <sheetView zoomScaleSheetLayoutView="100" zoomScalePageLayoutView="0" workbookViewId="0" topLeftCell="A10">
      <selection activeCell="AL43" sqref="AL43:AU45"/>
    </sheetView>
  </sheetViews>
  <sheetFormatPr defaultColWidth="0.875" defaultRowHeight="12.75"/>
  <cols>
    <col min="1" max="39" width="0.875" style="1" customWidth="1"/>
    <col min="40" max="40" width="4.25390625" style="1" customWidth="1"/>
    <col min="41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235" t="s">
        <v>3</v>
      </c>
      <c r="B5" s="252"/>
      <c r="C5" s="252"/>
      <c r="D5" s="252"/>
      <c r="E5" s="252"/>
      <c r="F5" s="253"/>
      <c r="G5" s="235" t="s">
        <v>21</v>
      </c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3"/>
      <c r="AC5" s="235" t="s">
        <v>39</v>
      </c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3"/>
      <c r="AQ5" s="235" t="s">
        <v>40</v>
      </c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35" t="s">
        <v>41</v>
      </c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3"/>
      <c r="BS5" s="85" t="s">
        <v>0</v>
      </c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50"/>
    </row>
    <row r="6" spans="1:125" s="3" customFormat="1" ht="72" customHeight="1">
      <c r="A6" s="254"/>
      <c r="B6" s="255"/>
      <c r="C6" s="255"/>
      <c r="D6" s="255"/>
      <c r="E6" s="255"/>
      <c r="F6" s="256"/>
      <c r="G6" s="254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6"/>
      <c r="AC6" s="254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6"/>
      <c r="AQ6" s="254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4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6"/>
      <c r="BS6" s="86" t="s">
        <v>136</v>
      </c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4"/>
      <c r="CG6" s="86" t="s">
        <v>138</v>
      </c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4"/>
      <c r="CW6" s="87" t="s">
        <v>18</v>
      </c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8"/>
    </row>
    <row r="7" spans="1:125" s="3" customFormat="1" ht="25.5" customHeight="1">
      <c r="A7" s="257"/>
      <c r="B7" s="258"/>
      <c r="C7" s="258"/>
      <c r="D7" s="258"/>
      <c r="E7" s="258"/>
      <c r="F7" s="259"/>
      <c r="G7" s="257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9"/>
      <c r="AC7" s="257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9"/>
      <c r="AQ7" s="257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7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9"/>
      <c r="BS7" s="95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7"/>
      <c r="CG7" s="95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7"/>
      <c r="CW7" s="85" t="s">
        <v>2</v>
      </c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6"/>
      <c r="DJ7" s="85" t="s">
        <v>33</v>
      </c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6"/>
    </row>
    <row r="8" spans="1:125" s="6" customFormat="1" ht="12.75">
      <c r="A8" s="174">
        <v>1</v>
      </c>
      <c r="B8" s="175"/>
      <c r="C8" s="175"/>
      <c r="D8" s="175"/>
      <c r="E8" s="175"/>
      <c r="F8" s="176"/>
      <c r="G8" s="174">
        <v>2</v>
      </c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6"/>
      <c r="AC8" s="174">
        <v>3</v>
      </c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6"/>
      <c r="AQ8" s="174">
        <v>4</v>
      </c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4">
        <v>5</v>
      </c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6"/>
      <c r="BS8" s="174">
        <v>6</v>
      </c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6"/>
      <c r="CG8" s="174">
        <v>7</v>
      </c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6"/>
      <c r="CW8" s="174">
        <v>8</v>
      </c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6"/>
      <c r="DJ8" s="174">
        <v>9</v>
      </c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6"/>
    </row>
    <row r="9" spans="1:125" s="5" customFormat="1" ht="26.25" customHeight="1">
      <c r="A9" s="199" t="s">
        <v>6</v>
      </c>
      <c r="B9" s="200"/>
      <c r="C9" s="200"/>
      <c r="D9" s="200"/>
      <c r="E9" s="200"/>
      <c r="F9" s="201"/>
      <c r="G9" s="189" t="s">
        <v>42</v>
      </c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6"/>
      <c r="AC9" s="171" t="s">
        <v>1</v>
      </c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3"/>
      <c r="AQ9" s="146" t="s">
        <v>1</v>
      </c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260">
        <f>BE10+BE11</f>
        <v>2928664.0020000003</v>
      </c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8"/>
      <c r="BS9" s="207">
        <f>BE9</f>
        <v>2928664.0020000003</v>
      </c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7"/>
      <c r="CG9" s="125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7"/>
      <c r="CW9" s="146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8"/>
      <c r="DJ9" s="146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8"/>
    </row>
    <row r="10" spans="1:125" s="5" customFormat="1" ht="61.5" customHeight="1">
      <c r="A10" s="199" t="s">
        <v>22</v>
      </c>
      <c r="B10" s="200"/>
      <c r="C10" s="200"/>
      <c r="D10" s="200"/>
      <c r="E10" s="200"/>
      <c r="F10" s="201"/>
      <c r="G10" s="189" t="s">
        <v>282</v>
      </c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6"/>
      <c r="AC10" s="131">
        <v>133121091</v>
      </c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2"/>
      <c r="AQ10" s="125">
        <v>2.2</v>
      </c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7"/>
      <c r="BE10" s="207">
        <f>AC10*AQ10/100</f>
        <v>2928664.0020000003</v>
      </c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9"/>
      <c r="BS10" s="207">
        <f>BE10</f>
        <v>2928664.0020000003</v>
      </c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9"/>
      <c r="CG10" s="13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2"/>
      <c r="CW10" s="202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4"/>
      <c r="DJ10" s="202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4"/>
    </row>
    <row r="11" spans="1:125" s="5" customFormat="1" ht="54.75" customHeight="1" hidden="1">
      <c r="A11" s="199" t="s">
        <v>23</v>
      </c>
      <c r="B11" s="200"/>
      <c r="C11" s="200"/>
      <c r="D11" s="200"/>
      <c r="E11" s="200"/>
      <c r="F11" s="201"/>
      <c r="G11" s="189" t="s">
        <v>283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6"/>
      <c r="AC11" s="13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2"/>
      <c r="AQ11" s="125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207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9"/>
      <c r="BS11" s="207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9"/>
      <c r="CG11" s="13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2"/>
      <c r="CW11" s="202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4"/>
      <c r="DJ11" s="202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4"/>
    </row>
    <row r="12" spans="1:125" s="5" customFormat="1" ht="12.75" customHeight="1" hidden="1">
      <c r="A12" s="198" t="s">
        <v>45</v>
      </c>
      <c r="B12" s="281"/>
      <c r="C12" s="281"/>
      <c r="D12" s="281"/>
      <c r="E12" s="281"/>
      <c r="F12" s="282"/>
      <c r="G12" s="286" t="s">
        <v>43</v>
      </c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8"/>
      <c r="AC12" s="261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3"/>
      <c r="AQ12" s="261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3"/>
      <c r="BE12" s="213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5"/>
      <c r="BS12" s="213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5"/>
      <c r="CG12" s="213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5"/>
      <c r="CW12" s="267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9"/>
      <c r="DJ12" s="267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9"/>
    </row>
    <row r="13" spans="1:125" s="5" customFormat="1" ht="12.75" hidden="1">
      <c r="A13" s="283"/>
      <c r="B13" s="284"/>
      <c r="C13" s="284"/>
      <c r="D13" s="284"/>
      <c r="E13" s="284"/>
      <c r="F13" s="285"/>
      <c r="G13" s="187" t="s">
        <v>44</v>
      </c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90"/>
      <c r="AC13" s="264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6"/>
      <c r="AQ13" s="264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6"/>
      <c r="BE13" s="21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8"/>
      <c r="BS13" s="216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8"/>
      <c r="CG13" s="216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8"/>
      <c r="CW13" s="270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2"/>
      <c r="DJ13" s="270"/>
      <c r="DK13" s="271"/>
      <c r="DL13" s="271"/>
      <c r="DM13" s="271"/>
      <c r="DN13" s="271"/>
      <c r="DO13" s="271"/>
      <c r="DP13" s="271"/>
      <c r="DQ13" s="271"/>
      <c r="DR13" s="271"/>
      <c r="DS13" s="271"/>
      <c r="DT13" s="271"/>
      <c r="DU13" s="272"/>
    </row>
    <row r="14" spans="1:125" s="5" customFormat="1" ht="26.25" customHeight="1" hidden="1">
      <c r="A14" s="199" t="s">
        <v>23</v>
      </c>
      <c r="B14" s="199"/>
      <c r="C14" s="199"/>
      <c r="D14" s="199"/>
      <c r="E14" s="199"/>
      <c r="F14" s="199"/>
      <c r="G14" s="189" t="s">
        <v>46</v>
      </c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6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7"/>
      <c r="BE14" s="125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7"/>
      <c r="BS14" s="125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7"/>
      <c r="CG14" s="125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7"/>
      <c r="CW14" s="146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8"/>
      <c r="DJ14" s="146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8"/>
    </row>
    <row r="15" spans="1:125" s="5" customFormat="1" ht="17.25" customHeight="1" hidden="1">
      <c r="A15" s="198" t="s">
        <v>117</v>
      </c>
      <c r="B15" s="198"/>
      <c r="C15" s="198"/>
      <c r="D15" s="198"/>
      <c r="E15" s="198"/>
      <c r="F15" s="198"/>
      <c r="G15" s="286" t="s">
        <v>43</v>
      </c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2"/>
      <c r="AC15" s="261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3"/>
      <c r="AQ15" s="261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3"/>
      <c r="BE15" s="261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3"/>
      <c r="BS15" s="261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3"/>
      <c r="CG15" s="261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3"/>
      <c r="CW15" s="273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5"/>
      <c r="DJ15" s="273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5"/>
    </row>
    <row r="16" spans="1:125" s="5" customFormat="1" ht="17.25" customHeight="1" hidden="1">
      <c r="A16" s="198"/>
      <c r="B16" s="198"/>
      <c r="C16" s="198"/>
      <c r="D16" s="198"/>
      <c r="E16" s="198"/>
      <c r="F16" s="198"/>
      <c r="G16" s="187" t="s">
        <v>44</v>
      </c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264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6"/>
      <c r="AQ16" s="264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6"/>
      <c r="BE16" s="264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6"/>
      <c r="BS16" s="264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6"/>
      <c r="CG16" s="264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6"/>
      <c r="CW16" s="276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8"/>
      <c r="DJ16" s="276"/>
      <c r="DK16" s="277"/>
      <c r="DL16" s="277"/>
      <c r="DM16" s="277"/>
      <c r="DN16" s="277"/>
      <c r="DO16" s="277"/>
      <c r="DP16" s="277"/>
      <c r="DQ16" s="277"/>
      <c r="DR16" s="277"/>
      <c r="DS16" s="277"/>
      <c r="DT16" s="277"/>
      <c r="DU16" s="278"/>
    </row>
    <row r="17" spans="1:125" s="5" customFormat="1" ht="16.5" customHeight="1" hidden="1">
      <c r="A17" s="188"/>
      <c r="B17" s="279"/>
      <c r="C17" s="279"/>
      <c r="D17" s="279"/>
      <c r="E17" s="279"/>
      <c r="F17" s="280"/>
      <c r="G17" s="189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6"/>
      <c r="AC17" s="125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7"/>
      <c r="AQ17" s="125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7"/>
      <c r="BE17" s="125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7"/>
      <c r="BS17" s="125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7"/>
      <c r="CG17" s="125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7"/>
      <c r="CW17" s="146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8"/>
      <c r="DJ17" s="146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8"/>
    </row>
    <row r="18" spans="1:125" s="5" customFormat="1" ht="21" customHeight="1" hidden="1">
      <c r="A18" s="199" t="s">
        <v>7</v>
      </c>
      <c r="B18" s="199"/>
      <c r="C18" s="199"/>
      <c r="D18" s="199"/>
      <c r="E18" s="199"/>
      <c r="F18" s="199"/>
      <c r="G18" s="189" t="s">
        <v>47</v>
      </c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6"/>
      <c r="AC18" s="171" t="s">
        <v>1</v>
      </c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46" t="s">
        <v>1</v>
      </c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8"/>
      <c r="BE18" s="125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7"/>
      <c r="BS18" s="125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7"/>
      <c r="CG18" s="125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7"/>
      <c r="CW18" s="146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8"/>
      <c r="DJ18" s="146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8"/>
    </row>
    <row r="19" spans="1:125" s="5" customFormat="1" ht="18" customHeight="1" hidden="1">
      <c r="A19" s="199" t="s">
        <v>25</v>
      </c>
      <c r="B19" s="199"/>
      <c r="C19" s="199"/>
      <c r="D19" s="199"/>
      <c r="E19" s="199"/>
      <c r="F19" s="199"/>
      <c r="G19" s="189" t="s">
        <v>48</v>
      </c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6"/>
      <c r="AC19" s="125" t="s">
        <v>1</v>
      </c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 t="s">
        <v>1</v>
      </c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7"/>
      <c r="BE19" s="125" t="s">
        <v>1</v>
      </c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7"/>
      <c r="BS19" s="125" t="s">
        <v>1</v>
      </c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7"/>
      <c r="CG19" s="125" t="s">
        <v>1</v>
      </c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7"/>
      <c r="CW19" s="146" t="s">
        <v>1</v>
      </c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8"/>
      <c r="DJ19" s="146" t="s">
        <v>1</v>
      </c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8"/>
    </row>
    <row r="20" spans="1:125" s="5" customFormat="1" ht="16.5" customHeight="1" hidden="1">
      <c r="A20" s="188"/>
      <c r="B20" s="188"/>
      <c r="C20" s="188"/>
      <c r="D20" s="188"/>
      <c r="E20" s="188"/>
      <c r="F20" s="188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7"/>
      <c r="BS20" s="125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7"/>
      <c r="CG20" s="125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7"/>
      <c r="CW20" s="146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8"/>
      <c r="DJ20" s="146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8"/>
    </row>
    <row r="21" spans="1:125" s="5" customFormat="1" ht="16.5" customHeight="1">
      <c r="A21" s="221" t="s">
        <v>17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20"/>
      <c r="BE21" s="131">
        <f>BE9</f>
        <v>2928664.0020000003</v>
      </c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2"/>
      <c r="BS21" s="131">
        <f>BS9</f>
        <v>2928664.0020000003</v>
      </c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  <c r="CG21" s="125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7"/>
      <c r="CW21" s="125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7"/>
      <c r="DJ21" s="125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7"/>
    </row>
    <row r="22" spans="1:125" s="5" customFormat="1" ht="28.5" customHeight="1">
      <c r="A22" s="211" t="s">
        <v>185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</row>
    <row r="23" spans="1:125" ht="15" hidden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</row>
    <row r="24" s="4" customFormat="1" ht="19.5" customHeight="1" hidden="1">
      <c r="A24" s="4" t="s">
        <v>49</v>
      </c>
    </row>
    <row r="25" s="4" customFormat="1" ht="12.75" customHeight="1" hidden="1"/>
    <row r="26" spans="1:125" s="3" customFormat="1" ht="19.5" customHeight="1" hidden="1">
      <c r="A26" s="235" t="s">
        <v>3</v>
      </c>
      <c r="B26" s="252"/>
      <c r="C26" s="252"/>
      <c r="D26" s="252"/>
      <c r="E26" s="252"/>
      <c r="F26" s="253"/>
      <c r="G26" s="235" t="s">
        <v>21</v>
      </c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3"/>
      <c r="AC26" s="235" t="s">
        <v>39</v>
      </c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3"/>
      <c r="AQ26" s="235" t="s">
        <v>40</v>
      </c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3"/>
      <c r="BE26" s="235" t="s">
        <v>59</v>
      </c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3"/>
      <c r="BS26" s="85" t="s">
        <v>0</v>
      </c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6"/>
    </row>
    <row r="27" spans="1:125" s="3" customFormat="1" ht="67.5" customHeight="1" hidden="1">
      <c r="A27" s="254"/>
      <c r="B27" s="255"/>
      <c r="C27" s="255"/>
      <c r="D27" s="255"/>
      <c r="E27" s="255"/>
      <c r="F27" s="256"/>
      <c r="G27" s="254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6"/>
      <c r="AC27" s="254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6"/>
      <c r="AQ27" s="254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6"/>
      <c r="BE27" s="254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6"/>
      <c r="BS27" s="86" t="s">
        <v>136</v>
      </c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8"/>
      <c r="CG27" s="86" t="s">
        <v>138</v>
      </c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8"/>
      <c r="CW27" s="85" t="s">
        <v>18</v>
      </c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6"/>
    </row>
    <row r="28" spans="1:125" s="3" customFormat="1" ht="28.5" customHeight="1" hidden="1">
      <c r="A28" s="257"/>
      <c r="B28" s="258"/>
      <c r="C28" s="258"/>
      <c r="D28" s="258"/>
      <c r="E28" s="258"/>
      <c r="F28" s="259"/>
      <c r="G28" s="257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9"/>
      <c r="AC28" s="257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9"/>
      <c r="AQ28" s="257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9"/>
      <c r="BE28" s="257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9"/>
      <c r="BS28" s="89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1"/>
      <c r="CG28" s="89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1"/>
      <c r="CW28" s="85" t="s">
        <v>2</v>
      </c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6"/>
      <c r="DJ28" s="85" t="s">
        <v>33</v>
      </c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6"/>
    </row>
    <row r="29" spans="1:125" s="6" customFormat="1" ht="12.75" customHeight="1" hidden="1">
      <c r="A29" s="174">
        <v>1</v>
      </c>
      <c r="B29" s="175"/>
      <c r="C29" s="175"/>
      <c r="D29" s="175"/>
      <c r="E29" s="175"/>
      <c r="F29" s="176"/>
      <c r="G29" s="174">
        <v>2</v>
      </c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6"/>
      <c r="AC29" s="174">
        <v>3</v>
      </c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6"/>
      <c r="AQ29" s="174">
        <v>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6"/>
      <c r="BE29" s="174">
        <v>5</v>
      </c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6"/>
      <c r="BS29" s="174">
        <v>6</v>
      </c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6"/>
      <c r="CG29" s="174">
        <v>7</v>
      </c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6"/>
      <c r="CW29" s="174">
        <v>8</v>
      </c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6"/>
      <c r="DJ29" s="174">
        <v>9</v>
      </c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6"/>
    </row>
    <row r="30" spans="1:125" s="5" customFormat="1" ht="16.5" customHeight="1" hidden="1">
      <c r="A30" s="135" t="s">
        <v>6</v>
      </c>
      <c r="B30" s="136"/>
      <c r="C30" s="136"/>
      <c r="D30" s="136"/>
      <c r="E30" s="136"/>
      <c r="F30" s="137"/>
      <c r="G30" s="138" t="s">
        <v>50</v>
      </c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4"/>
      <c r="AC30" s="146" t="s">
        <v>1</v>
      </c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8"/>
      <c r="AQ30" s="146" t="s">
        <v>1</v>
      </c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8"/>
      <c r="BE30" s="125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7"/>
      <c r="BS30" s="125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7"/>
      <c r="CG30" s="125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7"/>
      <c r="CW30" s="146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8"/>
      <c r="DJ30" s="146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8"/>
    </row>
    <row r="31" spans="1:125" s="5" customFormat="1" ht="26.25" customHeight="1" hidden="1">
      <c r="A31" s="135" t="s">
        <v>22</v>
      </c>
      <c r="B31" s="136"/>
      <c r="C31" s="136"/>
      <c r="D31" s="136"/>
      <c r="E31" s="136"/>
      <c r="F31" s="137"/>
      <c r="G31" s="138" t="s">
        <v>51</v>
      </c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4"/>
      <c r="AC31" s="146" t="s">
        <v>1</v>
      </c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8"/>
      <c r="AQ31" s="146" t="s">
        <v>1</v>
      </c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8"/>
      <c r="BE31" s="125" t="s">
        <v>1</v>
      </c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7"/>
      <c r="BS31" s="125" t="s">
        <v>1</v>
      </c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7"/>
      <c r="CG31" s="125" t="s">
        <v>1</v>
      </c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7"/>
      <c r="CW31" s="146" t="s">
        <v>1</v>
      </c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8"/>
      <c r="DJ31" s="146" t="s">
        <v>1</v>
      </c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8"/>
    </row>
    <row r="32" spans="1:125" s="5" customFormat="1" ht="16.5" customHeight="1" hidden="1">
      <c r="A32" s="195"/>
      <c r="B32" s="196"/>
      <c r="C32" s="196"/>
      <c r="D32" s="196"/>
      <c r="E32" s="196"/>
      <c r="F32" s="197"/>
      <c r="G32" s="293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5"/>
      <c r="AC32" s="146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8"/>
      <c r="AQ32" s="146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8"/>
      <c r="BE32" s="125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7"/>
      <c r="BS32" s="125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7"/>
      <c r="CG32" s="125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7"/>
      <c r="CW32" s="146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8"/>
      <c r="DJ32" s="146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8"/>
    </row>
    <row r="33" spans="1:125" s="5" customFormat="1" ht="16.5" customHeight="1" hidden="1">
      <c r="A33" s="135" t="s">
        <v>7</v>
      </c>
      <c r="B33" s="136"/>
      <c r="C33" s="136"/>
      <c r="D33" s="136"/>
      <c r="E33" s="136"/>
      <c r="F33" s="137"/>
      <c r="G33" s="138" t="s">
        <v>52</v>
      </c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4"/>
      <c r="AC33" s="146" t="s">
        <v>1</v>
      </c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8"/>
      <c r="AQ33" s="146" t="s">
        <v>1</v>
      </c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8"/>
      <c r="BE33" s="125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7"/>
      <c r="BS33" s="125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7"/>
      <c r="CG33" s="125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7"/>
      <c r="CW33" s="146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8"/>
      <c r="DJ33" s="146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8"/>
    </row>
    <row r="34" spans="1:125" s="5" customFormat="1" ht="16.5" customHeight="1" hidden="1">
      <c r="A34" s="135" t="s">
        <v>25</v>
      </c>
      <c r="B34" s="136"/>
      <c r="C34" s="136"/>
      <c r="D34" s="136"/>
      <c r="E34" s="136"/>
      <c r="F34" s="137"/>
      <c r="G34" s="138" t="s">
        <v>53</v>
      </c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4"/>
      <c r="AC34" s="146" t="s">
        <v>1</v>
      </c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8"/>
      <c r="AQ34" s="146" t="s">
        <v>1</v>
      </c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8"/>
      <c r="BE34" s="125" t="s">
        <v>1</v>
      </c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7"/>
      <c r="BS34" s="125" t="s">
        <v>1</v>
      </c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7"/>
      <c r="CG34" s="125" t="s">
        <v>1</v>
      </c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7"/>
      <c r="CW34" s="146" t="s">
        <v>1</v>
      </c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8"/>
      <c r="DJ34" s="146" t="s">
        <v>1</v>
      </c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8"/>
    </row>
    <row r="35" spans="1:125" s="5" customFormat="1" ht="16.5" customHeight="1" hidden="1">
      <c r="A35" s="195"/>
      <c r="B35" s="196"/>
      <c r="C35" s="196"/>
      <c r="D35" s="196"/>
      <c r="E35" s="196"/>
      <c r="F35" s="197"/>
      <c r="G35" s="138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4"/>
      <c r="AC35" s="146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8"/>
      <c r="AQ35" s="146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8"/>
      <c r="BE35" s="125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7"/>
      <c r="BS35" s="125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7"/>
      <c r="CG35" s="125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7"/>
      <c r="CW35" s="146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8"/>
      <c r="DJ35" s="146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8"/>
    </row>
    <row r="36" spans="1:125" s="5" customFormat="1" ht="16.5" customHeight="1" hidden="1">
      <c r="A36" s="195"/>
      <c r="B36" s="196"/>
      <c r="C36" s="196"/>
      <c r="D36" s="196"/>
      <c r="E36" s="196"/>
      <c r="F36" s="197"/>
      <c r="G36" s="138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4"/>
      <c r="AC36" s="146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8"/>
      <c r="AQ36" s="146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8"/>
      <c r="BE36" s="125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7"/>
      <c r="BS36" s="125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7"/>
      <c r="CG36" s="125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7"/>
      <c r="CW36" s="125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7"/>
      <c r="DJ36" s="125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7"/>
    </row>
    <row r="37" spans="1:125" s="5" customFormat="1" ht="16.5" customHeight="1" hidden="1">
      <c r="A37" s="190" t="s">
        <v>17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2"/>
      <c r="BE37" s="125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7"/>
      <c r="BS37" s="125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7"/>
      <c r="CG37" s="125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7"/>
      <c r="CW37" s="125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7"/>
      <c r="DJ37" s="125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7"/>
    </row>
    <row r="38" spans="1:125" s="5" customFormat="1" ht="16.5" customHeight="1" hidden="1">
      <c r="A38" s="230" t="s">
        <v>186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</row>
    <row r="39" ht="15" hidden="1"/>
    <row r="41" s="4" customFormat="1" ht="15">
      <c r="A41" s="4" t="s">
        <v>54</v>
      </c>
    </row>
    <row r="42" s="4" customFormat="1" ht="12.75" customHeight="1"/>
    <row r="43" spans="1:125" s="3" customFormat="1" ht="18.75" customHeight="1">
      <c r="A43" s="235" t="s">
        <v>3</v>
      </c>
      <c r="B43" s="252"/>
      <c r="C43" s="252"/>
      <c r="D43" s="252"/>
      <c r="E43" s="252"/>
      <c r="F43" s="253"/>
      <c r="G43" s="235" t="s">
        <v>55</v>
      </c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3"/>
      <c r="AC43" s="235" t="s">
        <v>171</v>
      </c>
      <c r="AD43" s="236"/>
      <c r="AE43" s="236"/>
      <c r="AF43" s="236"/>
      <c r="AG43" s="236"/>
      <c r="AH43" s="236"/>
      <c r="AI43" s="236"/>
      <c r="AJ43" s="236"/>
      <c r="AK43" s="236"/>
      <c r="AL43" s="235" t="s">
        <v>56</v>
      </c>
      <c r="AM43" s="236"/>
      <c r="AN43" s="236"/>
      <c r="AO43" s="236"/>
      <c r="AP43" s="236"/>
      <c r="AQ43" s="236"/>
      <c r="AR43" s="236"/>
      <c r="AS43" s="236"/>
      <c r="AT43" s="236"/>
      <c r="AU43" s="241"/>
      <c r="AV43" s="245" t="s">
        <v>187</v>
      </c>
      <c r="AW43" s="246"/>
      <c r="AX43" s="246"/>
      <c r="AY43" s="246"/>
      <c r="AZ43" s="246"/>
      <c r="BA43" s="246"/>
      <c r="BB43" s="246"/>
      <c r="BC43" s="246"/>
      <c r="BD43" s="247"/>
      <c r="BE43" s="235" t="s">
        <v>188</v>
      </c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3"/>
      <c r="BS43" s="85" t="s">
        <v>0</v>
      </c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50"/>
    </row>
    <row r="44" spans="1:125" s="3" customFormat="1" ht="67.5" customHeight="1">
      <c r="A44" s="254"/>
      <c r="B44" s="255"/>
      <c r="C44" s="255"/>
      <c r="D44" s="255"/>
      <c r="E44" s="255"/>
      <c r="F44" s="256"/>
      <c r="G44" s="254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6"/>
      <c r="AC44" s="237"/>
      <c r="AD44" s="238"/>
      <c r="AE44" s="238"/>
      <c r="AF44" s="238"/>
      <c r="AG44" s="238"/>
      <c r="AH44" s="238"/>
      <c r="AI44" s="238"/>
      <c r="AJ44" s="238"/>
      <c r="AK44" s="238"/>
      <c r="AL44" s="237"/>
      <c r="AM44" s="242"/>
      <c r="AN44" s="242"/>
      <c r="AO44" s="242"/>
      <c r="AP44" s="242"/>
      <c r="AQ44" s="242"/>
      <c r="AR44" s="242"/>
      <c r="AS44" s="242"/>
      <c r="AT44" s="242"/>
      <c r="AU44" s="243"/>
      <c r="AV44" s="248"/>
      <c r="AW44" s="248"/>
      <c r="AX44" s="248"/>
      <c r="AY44" s="248"/>
      <c r="AZ44" s="248"/>
      <c r="BA44" s="248"/>
      <c r="BB44" s="248"/>
      <c r="BC44" s="248"/>
      <c r="BD44" s="249"/>
      <c r="BE44" s="254"/>
      <c r="BF44" s="255"/>
      <c r="BG44" s="255"/>
      <c r="BH44" s="255"/>
      <c r="BI44" s="255"/>
      <c r="BJ44" s="255"/>
      <c r="BK44" s="255"/>
      <c r="BL44" s="255"/>
      <c r="BM44" s="255"/>
      <c r="BN44" s="255"/>
      <c r="BO44" s="255"/>
      <c r="BP44" s="255"/>
      <c r="BQ44" s="255"/>
      <c r="BR44" s="256"/>
      <c r="BS44" s="86" t="s">
        <v>136</v>
      </c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4"/>
      <c r="CG44" s="86" t="s">
        <v>138</v>
      </c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4"/>
      <c r="CW44" s="89" t="s">
        <v>18</v>
      </c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1"/>
    </row>
    <row r="45" spans="1:125" s="3" customFormat="1" ht="32.25" customHeight="1">
      <c r="A45" s="257"/>
      <c r="B45" s="258"/>
      <c r="C45" s="258"/>
      <c r="D45" s="258"/>
      <c r="E45" s="258"/>
      <c r="F45" s="259"/>
      <c r="G45" s="257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9"/>
      <c r="AC45" s="239"/>
      <c r="AD45" s="240"/>
      <c r="AE45" s="240"/>
      <c r="AF45" s="240"/>
      <c r="AG45" s="240"/>
      <c r="AH45" s="240"/>
      <c r="AI45" s="240"/>
      <c r="AJ45" s="240"/>
      <c r="AK45" s="240"/>
      <c r="AL45" s="239"/>
      <c r="AM45" s="240"/>
      <c r="AN45" s="240"/>
      <c r="AO45" s="240"/>
      <c r="AP45" s="240"/>
      <c r="AQ45" s="240"/>
      <c r="AR45" s="240"/>
      <c r="AS45" s="240"/>
      <c r="AT45" s="240"/>
      <c r="AU45" s="244"/>
      <c r="AV45" s="250"/>
      <c r="AW45" s="250"/>
      <c r="AX45" s="250"/>
      <c r="AY45" s="250"/>
      <c r="AZ45" s="250"/>
      <c r="BA45" s="250"/>
      <c r="BB45" s="250"/>
      <c r="BC45" s="250"/>
      <c r="BD45" s="251"/>
      <c r="BE45" s="257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9"/>
      <c r="BS45" s="95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7"/>
      <c r="CG45" s="95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7"/>
      <c r="CW45" s="85" t="s">
        <v>2</v>
      </c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6"/>
      <c r="DJ45" s="85" t="s">
        <v>33</v>
      </c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6"/>
    </row>
    <row r="46" spans="1:125" s="6" customFormat="1" ht="12.75">
      <c r="A46" s="174">
        <v>1</v>
      </c>
      <c r="B46" s="175"/>
      <c r="C46" s="175"/>
      <c r="D46" s="175"/>
      <c r="E46" s="175"/>
      <c r="F46" s="176"/>
      <c r="G46" s="174">
        <v>2</v>
      </c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6"/>
      <c r="AC46" s="231">
        <v>3</v>
      </c>
      <c r="AD46" s="232"/>
      <c r="AE46" s="232"/>
      <c r="AF46" s="232"/>
      <c r="AG46" s="232"/>
      <c r="AH46" s="232"/>
      <c r="AI46" s="232"/>
      <c r="AJ46" s="232"/>
      <c r="AK46" s="232"/>
      <c r="AL46" s="231">
        <v>4</v>
      </c>
      <c r="AM46" s="232"/>
      <c r="AN46" s="232"/>
      <c r="AO46" s="232"/>
      <c r="AP46" s="232"/>
      <c r="AQ46" s="232"/>
      <c r="AR46" s="232"/>
      <c r="AS46" s="232"/>
      <c r="AT46" s="232"/>
      <c r="AU46" s="233"/>
      <c r="AV46" s="234">
        <v>5</v>
      </c>
      <c r="AW46" s="232"/>
      <c r="AX46" s="232"/>
      <c r="AY46" s="232"/>
      <c r="AZ46" s="232"/>
      <c r="BA46" s="232"/>
      <c r="BB46" s="232"/>
      <c r="BC46" s="232"/>
      <c r="BD46" s="233"/>
      <c r="BE46" s="174">
        <v>6</v>
      </c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6"/>
      <c r="BS46" s="174">
        <v>7</v>
      </c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6"/>
      <c r="CG46" s="174">
        <v>8</v>
      </c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6"/>
      <c r="CW46" s="174">
        <v>9</v>
      </c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6"/>
      <c r="DJ46" s="174">
        <v>10</v>
      </c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6"/>
    </row>
    <row r="47" spans="1:125" s="5" customFormat="1" ht="15.75" customHeight="1">
      <c r="A47" s="135" t="s">
        <v>6</v>
      </c>
      <c r="B47" s="136"/>
      <c r="C47" s="136"/>
      <c r="D47" s="136"/>
      <c r="E47" s="136"/>
      <c r="F47" s="137"/>
      <c r="G47" s="138" t="s">
        <v>196</v>
      </c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20"/>
      <c r="AC47" s="231" t="s">
        <v>1</v>
      </c>
      <c r="AD47" s="232"/>
      <c r="AE47" s="232"/>
      <c r="AF47" s="232"/>
      <c r="AG47" s="232"/>
      <c r="AH47" s="232"/>
      <c r="AI47" s="232"/>
      <c r="AJ47" s="232"/>
      <c r="AK47" s="232"/>
      <c r="AL47" s="231" t="s">
        <v>1</v>
      </c>
      <c r="AM47" s="232"/>
      <c r="AN47" s="232"/>
      <c r="AO47" s="232"/>
      <c r="AP47" s="232"/>
      <c r="AQ47" s="232"/>
      <c r="AR47" s="232"/>
      <c r="AS47" s="232"/>
      <c r="AT47" s="232"/>
      <c r="AU47" s="233"/>
      <c r="AV47" s="234" t="s">
        <v>1</v>
      </c>
      <c r="AW47" s="232"/>
      <c r="AX47" s="232"/>
      <c r="AY47" s="232"/>
      <c r="AZ47" s="232"/>
      <c r="BA47" s="232"/>
      <c r="BB47" s="232"/>
      <c r="BC47" s="232"/>
      <c r="BD47" s="233"/>
      <c r="BE47" s="125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7"/>
      <c r="BS47" s="125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7"/>
      <c r="CG47" s="125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7"/>
      <c r="CW47" s="146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8"/>
      <c r="DJ47" s="146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8"/>
    </row>
    <row r="48" spans="1:125" s="5" customFormat="1" ht="16.5" customHeight="1">
      <c r="A48" s="195"/>
      <c r="B48" s="196"/>
      <c r="C48" s="196"/>
      <c r="D48" s="196"/>
      <c r="E48" s="196"/>
      <c r="F48" s="197"/>
      <c r="G48" s="222" t="s">
        <v>0</v>
      </c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9"/>
      <c r="AC48" s="231" t="s">
        <v>1</v>
      </c>
      <c r="AD48" s="232"/>
      <c r="AE48" s="232"/>
      <c r="AF48" s="232"/>
      <c r="AG48" s="232"/>
      <c r="AH48" s="232"/>
      <c r="AI48" s="232"/>
      <c r="AJ48" s="232"/>
      <c r="AK48" s="232"/>
      <c r="AL48" s="231" t="s">
        <v>1</v>
      </c>
      <c r="AM48" s="232"/>
      <c r="AN48" s="232"/>
      <c r="AO48" s="232"/>
      <c r="AP48" s="232"/>
      <c r="AQ48" s="232"/>
      <c r="AR48" s="232"/>
      <c r="AS48" s="232"/>
      <c r="AT48" s="232"/>
      <c r="AU48" s="233"/>
      <c r="AV48" s="234" t="s">
        <v>1</v>
      </c>
      <c r="AW48" s="232"/>
      <c r="AX48" s="232"/>
      <c r="AY48" s="232"/>
      <c r="AZ48" s="232"/>
      <c r="BA48" s="232"/>
      <c r="BB48" s="232"/>
      <c r="BC48" s="232"/>
      <c r="BD48" s="233"/>
      <c r="BE48" s="125" t="s">
        <v>1</v>
      </c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7"/>
      <c r="BS48" s="125" t="s">
        <v>1</v>
      </c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7"/>
      <c r="CG48" s="125" t="s">
        <v>1</v>
      </c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7"/>
      <c r="CW48" s="146" t="s">
        <v>1</v>
      </c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8"/>
      <c r="DJ48" s="146" t="s">
        <v>1</v>
      </c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8"/>
    </row>
    <row r="49" spans="1:125" s="5" customFormat="1" ht="53.25" customHeight="1">
      <c r="A49" s="195" t="s">
        <v>22</v>
      </c>
      <c r="B49" s="196"/>
      <c r="C49" s="196"/>
      <c r="D49" s="196"/>
      <c r="E49" s="196"/>
      <c r="F49" s="197"/>
      <c r="G49" s="138" t="s">
        <v>249</v>
      </c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20"/>
      <c r="AC49" s="222">
        <v>292</v>
      </c>
      <c r="AD49" s="120"/>
      <c r="AE49" s="120"/>
      <c r="AF49" s="120"/>
      <c r="AG49" s="120"/>
      <c r="AH49" s="120"/>
      <c r="AI49" s="120"/>
      <c r="AJ49" s="120"/>
      <c r="AK49" s="120"/>
      <c r="AL49" s="223">
        <v>2000</v>
      </c>
      <c r="AM49" s="224"/>
      <c r="AN49" s="224"/>
      <c r="AO49" s="224"/>
      <c r="AP49" s="224"/>
      <c r="AQ49" s="224"/>
      <c r="AR49" s="224"/>
      <c r="AS49" s="224"/>
      <c r="AT49" s="224"/>
      <c r="AU49" s="225"/>
      <c r="AV49" s="226">
        <v>4</v>
      </c>
      <c r="AW49" s="120"/>
      <c r="AX49" s="120"/>
      <c r="AY49" s="120"/>
      <c r="AZ49" s="120"/>
      <c r="BA49" s="120"/>
      <c r="BB49" s="120"/>
      <c r="BC49" s="120"/>
      <c r="BD49" s="227"/>
      <c r="BE49" s="131">
        <f>AL49*AV49</f>
        <v>8000</v>
      </c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2"/>
      <c r="BS49" s="13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2"/>
      <c r="CG49" s="125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7"/>
      <c r="CW49" s="202">
        <f>BE49</f>
        <v>8000</v>
      </c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8"/>
      <c r="DJ49" s="146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8"/>
    </row>
    <row r="50" spans="1:125" s="5" customFormat="1" ht="48" customHeight="1">
      <c r="A50" s="195" t="s">
        <v>23</v>
      </c>
      <c r="B50" s="196"/>
      <c r="C50" s="196"/>
      <c r="D50" s="196"/>
      <c r="E50" s="196"/>
      <c r="F50" s="197"/>
      <c r="G50" s="138" t="s">
        <v>250</v>
      </c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20"/>
      <c r="AC50" s="222">
        <v>293</v>
      </c>
      <c r="AD50" s="120"/>
      <c r="AE50" s="120"/>
      <c r="AF50" s="120"/>
      <c r="AG50" s="120"/>
      <c r="AH50" s="120"/>
      <c r="AI50" s="120"/>
      <c r="AJ50" s="120"/>
      <c r="AK50" s="120"/>
      <c r="AL50" s="223">
        <v>2992.23</v>
      </c>
      <c r="AM50" s="224"/>
      <c r="AN50" s="224"/>
      <c r="AO50" s="224"/>
      <c r="AP50" s="224"/>
      <c r="AQ50" s="224"/>
      <c r="AR50" s="224"/>
      <c r="AS50" s="224"/>
      <c r="AT50" s="224"/>
      <c r="AU50" s="225"/>
      <c r="AV50" s="226">
        <v>4</v>
      </c>
      <c r="AW50" s="120"/>
      <c r="AX50" s="120"/>
      <c r="AY50" s="120"/>
      <c r="AZ50" s="120"/>
      <c r="BA50" s="120"/>
      <c r="BB50" s="120"/>
      <c r="BC50" s="120"/>
      <c r="BD50" s="227"/>
      <c r="BE50" s="131">
        <f>AL50*AV50</f>
        <v>11968.92</v>
      </c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2"/>
      <c r="BS50" s="13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2"/>
      <c r="CG50" s="125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7"/>
      <c r="CW50" s="202">
        <f>BE50</f>
        <v>11968.92</v>
      </c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8"/>
      <c r="DJ50" s="146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8"/>
    </row>
    <row r="51" spans="1:125" s="5" customFormat="1" ht="21" customHeight="1">
      <c r="A51" s="195" t="s">
        <v>24</v>
      </c>
      <c r="B51" s="196"/>
      <c r="C51" s="196"/>
      <c r="D51" s="196"/>
      <c r="E51" s="196"/>
      <c r="F51" s="197"/>
      <c r="G51" s="222" t="s">
        <v>251</v>
      </c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9"/>
      <c r="AC51" s="222">
        <v>295</v>
      </c>
      <c r="AD51" s="120"/>
      <c r="AE51" s="120"/>
      <c r="AF51" s="120"/>
      <c r="AG51" s="120"/>
      <c r="AH51" s="120"/>
      <c r="AI51" s="120"/>
      <c r="AJ51" s="120"/>
      <c r="AK51" s="120"/>
      <c r="AL51" s="223">
        <v>30000</v>
      </c>
      <c r="AM51" s="224"/>
      <c r="AN51" s="224"/>
      <c r="AO51" s="224"/>
      <c r="AP51" s="224"/>
      <c r="AQ51" s="224"/>
      <c r="AR51" s="224"/>
      <c r="AS51" s="224"/>
      <c r="AT51" s="224"/>
      <c r="AU51" s="225"/>
      <c r="AV51" s="226">
        <v>1</v>
      </c>
      <c r="AW51" s="120"/>
      <c r="AX51" s="120"/>
      <c r="AY51" s="120"/>
      <c r="AZ51" s="120"/>
      <c r="BA51" s="120"/>
      <c r="BB51" s="120"/>
      <c r="BC51" s="120"/>
      <c r="BD51" s="227"/>
      <c r="BE51" s="131">
        <f>AL51*AV51</f>
        <v>30000</v>
      </c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2"/>
      <c r="BS51" s="13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2"/>
      <c r="CG51" s="125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7"/>
      <c r="CW51" s="202">
        <f>BE51</f>
        <v>30000</v>
      </c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8"/>
      <c r="DJ51" s="146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8"/>
    </row>
    <row r="52" spans="1:125" s="5" customFormat="1" ht="24.75" customHeight="1">
      <c r="A52" s="190" t="s">
        <v>17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20"/>
      <c r="BE52" s="131">
        <f>SUM(BE49:BR51)</f>
        <v>49968.92</v>
      </c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7"/>
      <c r="BS52" s="13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2"/>
      <c r="CG52" s="125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7"/>
      <c r="CW52" s="202">
        <f>BE52</f>
        <v>49968.92</v>
      </c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8"/>
      <c r="DJ52" s="125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7"/>
    </row>
    <row r="53" spans="1:125" ht="21" customHeight="1">
      <c r="A53" s="164" t="s">
        <v>189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</row>
  </sheetData>
  <sheetProtection/>
  <mergeCells count="289">
    <mergeCell ref="BS50:CF50"/>
    <mergeCell ref="CG50:CV50"/>
    <mergeCell ref="CW50:DI50"/>
    <mergeCell ref="DJ50:DU50"/>
    <mergeCell ref="BS49:CF49"/>
    <mergeCell ref="CG49:CV49"/>
    <mergeCell ref="CW49:DI49"/>
    <mergeCell ref="DJ49:DU49"/>
    <mergeCell ref="A50:F50"/>
    <mergeCell ref="G50:AB50"/>
    <mergeCell ref="AC50:AK50"/>
    <mergeCell ref="AL50:AU50"/>
    <mergeCell ref="AV50:BD50"/>
    <mergeCell ref="BE50:BR50"/>
    <mergeCell ref="DJ47:DU47"/>
    <mergeCell ref="BS47:CF47"/>
    <mergeCell ref="CW44:DU44"/>
    <mergeCell ref="A49:F49"/>
    <mergeCell ref="G49:AB49"/>
    <mergeCell ref="AC49:AK49"/>
    <mergeCell ref="AL49:AU49"/>
    <mergeCell ref="AV49:BD49"/>
    <mergeCell ref="BE49:BR49"/>
    <mergeCell ref="BE48:BR48"/>
    <mergeCell ref="BS43:DU43"/>
    <mergeCell ref="BS44:CF45"/>
    <mergeCell ref="CG44:CV45"/>
    <mergeCell ref="CW48:DI48"/>
    <mergeCell ref="BS51:CF51"/>
    <mergeCell ref="CG51:CV51"/>
    <mergeCell ref="CW51:DI51"/>
    <mergeCell ref="DJ51:DU51"/>
    <mergeCell ref="CG47:CV47"/>
    <mergeCell ref="DJ45:DU45"/>
    <mergeCell ref="BE52:BR52"/>
    <mergeCell ref="BS52:CF52"/>
    <mergeCell ref="CG52:CV52"/>
    <mergeCell ref="BE47:BR47"/>
    <mergeCell ref="DJ48:DU48"/>
    <mergeCell ref="A51:F51"/>
    <mergeCell ref="BE51:BR51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2:DI52"/>
    <mergeCell ref="DJ52:DU52"/>
    <mergeCell ref="BE46:BR46"/>
    <mergeCell ref="BS46:CF46"/>
    <mergeCell ref="CG46:CV46"/>
    <mergeCell ref="A47:F47"/>
    <mergeCell ref="G43:AB45"/>
    <mergeCell ref="BE43:BR45"/>
    <mergeCell ref="AC47:AK47"/>
    <mergeCell ref="AL47:AU47"/>
    <mergeCell ref="AV47:BD47"/>
    <mergeCell ref="G47:AB47"/>
    <mergeCell ref="CW37:DI37"/>
    <mergeCell ref="AC36:AP36"/>
    <mergeCell ref="AQ36:BD36"/>
    <mergeCell ref="BE36:BR36"/>
    <mergeCell ref="BS36:CF36"/>
    <mergeCell ref="BS37:CF37"/>
    <mergeCell ref="CW36:DI36"/>
    <mergeCell ref="BE37:BR37"/>
    <mergeCell ref="DJ36:DU36"/>
    <mergeCell ref="DJ34:DU34"/>
    <mergeCell ref="CW33:DI33"/>
    <mergeCell ref="DJ33:DU33"/>
    <mergeCell ref="CG35:CV35"/>
    <mergeCell ref="BS33:CF33"/>
    <mergeCell ref="CW35:DI35"/>
    <mergeCell ref="BS34:CF34"/>
    <mergeCell ref="CG33:CV33"/>
    <mergeCell ref="CG34:CV34"/>
    <mergeCell ref="BS35:CF35"/>
    <mergeCell ref="BE35:BR35"/>
    <mergeCell ref="A34:F34"/>
    <mergeCell ref="BE34:BR34"/>
    <mergeCell ref="AC34:AP34"/>
    <mergeCell ref="AQ34:BD34"/>
    <mergeCell ref="G35:AB35"/>
    <mergeCell ref="G33:AB33"/>
    <mergeCell ref="A33:F33"/>
    <mergeCell ref="AC33:AP33"/>
    <mergeCell ref="AQ33:BD33"/>
    <mergeCell ref="A32:F32"/>
    <mergeCell ref="A35:F35"/>
    <mergeCell ref="AC35:AP35"/>
    <mergeCell ref="AQ35:BD35"/>
    <mergeCell ref="G32:AB32"/>
    <mergeCell ref="BS30:CF30"/>
    <mergeCell ref="BE33:BR33"/>
    <mergeCell ref="DJ32:DU32"/>
    <mergeCell ref="CW31:DI31"/>
    <mergeCell ref="DJ31:DU31"/>
    <mergeCell ref="AC32:AP32"/>
    <mergeCell ref="AQ32:BD32"/>
    <mergeCell ref="BS32:CF32"/>
    <mergeCell ref="CG32:CV32"/>
    <mergeCell ref="BE32:BR32"/>
    <mergeCell ref="BE31:BR31"/>
    <mergeCell ref="BS31:CF31"/>
    <mergeCell ref="CG31:CV31"/>
    <mergeCell ref="A31:F31"/>
    <mergeCell ref="AC31:AP31"/>
    <mergeCell ref="AQ31:BD31"/>
    <mergeCell ref="BE29:BR29"/>
    <mergeCell ref="BS29:CF29"/>
    <mergeCell ref="CG30:CV30"/>
    <mergeCell ref="A30:F30"/>
    <mergeCell ref="CG29:CV29"/>
    <mergeCell ref="A29:F29"/>
    <mergeCell ref="G29:AB29"/>
    <mergeCell ref="AC29:AP29"/>
    <mergeCell ref="AQ29:BD29"/>
    <mergeCell ref="BE30:BR30"/>
    <mergeCell ref="CG21:CV21"/>
    <mergeCell ref="AQ20:BD20"/>
    <mergeCell ref="DJ30:DU30"/>
    <mergeCell ref="CW29:DI29"/>
    <mergeCell ref="DJ29:DU29"/>
    <mergeCell ref="AC30:AP30"/>
    <mergeCell ref="AQ30:BD30"/>
    <mergeCell ref="CW21:DI21"/>
    <mergeCell ref="DJ21:DU21"/>
    <mergeCell ref="BE26:BR28"/>
    <mergeCell ref="A26:F28"/>
    <mergeCell ref="G26:AB28"/>
    <mergeCell ref="AC26:AP28"/>
    <mergeCell ref="AQ26:BD28"/>
    <mergeCell ref="BS27:CF28"/>
    <mergeCell ref="BE21:BR21"/>
    <mergeCell ref="BS21:CF21"/>
    <mergeCell ref="AQ19:BD19"/>
    <mergeCell ref="BS18:CF18"/>
    <mergeCell ref="CW27:DU27"/>
    <mergeCell ref="BS26:DU26"/>
    <mergeCell ref="BE19:BR19"/>
    <mergeCell ref="BS19:CF19"/>
    <mergeCell ref="CG19:CV19"/>
    <mergeCell ref="DJ19:DU19"/>
    <mergeCell ref="CG20:CV20"/>
    <mergeCell ref="CW19:DI19"/>
    <mergeCell ref="DJ17:DU17"/>
    <mergeCell ref="DJ20:DU20"/>
    <mergeCell ref="BE20:BR20"/>
    <mergeCell ref="CW17:DI17"/>
    <mergeCell ref="BS20:CF20"/>
    <mergeCell ref="DJ18:DU18"/>
    <mergeCell ref="CG18:CV18"/>
    <mergeCell ref="CW18:DI18"/>
    <mergeCell ref="CW20:DI20"/>
    <mergeCell ref="A12:F13"/>
    <mergeCell ref="AC12:AP13"/>
    <mergeCell ref="AQ12:BD13"/>
    <mergeCell ref="G12:AB12"/>
    <mergeCell ref="AC15:AP16"/>
    <mergeCell ref="AQ15:BD16"/>
    <mergeCell ref="AQ14:BD14"/>
    <mergeCell ref="G13:AB13"/>
    <mergeCell ref="G14:AB14"/>
    <mergeCell ref="G15:AB15"/>
    <mergeCell ref="AC17:AP17"/>
    <mergeCell ref="AQ17:BD17"/>
    <mergeCell ref="BE17:BR17"/>
    <mergeCell ref="BS17:CF17"/>
    <mergeCell ref="CG17:CV17"/>
    <mergeCell ref="G17:AB17"/>
    <mergeCell ref="AQ18:BD18"/>
    <mergeCell ref="BE18:BR18"/>
    <mergeCell ref="CW15:DI16"/>
    <mergeCell ref="DJ15:DU16"/>
    <mergeCell ref="CW14:DI14"/>
    <mergeCell ref="DJ14:DU14"/>
    <mergeCell ref="BE14:BR14"/>
    <mergeCell ref="BS14:CF14"/>
    <mergeCell ref="CG14:CV14"/>
    <mergeCell ref="BE15:BR16"/>
    <mergeCell ref="BS15:CF16"/>
    <mergeCell ref="CG15:CV16"/>
    <mergeCell ref="CG12:CV13"/>
    <mergeCell ref="BE12:BR13"/>
    <mergeCell ref="CW12:DI13"/>
    <mergeCell ref="DJ12:DU13"/>
    <mergeCell ref="DJ11:DU11"/>
    <mergeCell ref="CG9:CV9"/>
    <mergeCell ref="CG8:CV8"/>
    <mergeCell ref="G9:AB9"/>
    <mergeCell ref="AC8:AP8"/>
    <mergeCell ref="BS11:CF11"/>
    <mergeCell ref="CW9:DI9"/>
    <mergeCell ref="DJ9:DU9"/>
    <mergeCell ref="CW8:DI8"/>
    <mergeCell ref="DJ8:DU8"/>
    <mergeCell ref="G5:AB7"/>
    <mergeCell ref="G8:AB8"/>
    <mergeCell ref="AQ5:BD7"/>
    <mergeCell ref="AQ8:BD8"/>
    <mergeCell ref="AC5:AP7"/>
    <mergeCell ref="BS5:DU5"/>
    <mergeCell ref="BS6:CF7"/>
    <mergeCell ref="CG6:CV7"/>
    <mergeCell ref="BE8:BR8"/>
    <mergeCell ref="BS8:CF8"/>
    <mergeCell ref="DJ7:DU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V48:BD48"/>
    <mergeCell ref="A53:DU53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A52:BD52"/>
    <mergeCell ref="A21:BD21"/>
    <mergeCell ref="AC51:AK51"/>
    <mergeCell ref="AL51:AU51"/>
    <mergeCell ref="AV51:BD51"/>
    <mergeCell ref="G48:AB48"/>
    <mergeCell ref="G51:AB51"/>
    <mergeCell ref="A38:DU38"/>
    <mergeCell ref="AC48:AK48"/>
    <mergeCell ref="AL48:AU48"/>
    <mergeCell ref="A23:DU23"/>
    <mergeCell ref="A22:DU22"/>
    <mergeCell ref="BS12:CF13"/>
    <mergeCell ref="A11:F11"/>
    <mergeCell ref="G11:AB11"/>
    <mergeCell ref="AC11:AP11"/>
    <mergeCell ref="AQ11:BD11"/>
    <mergeCell ref="BE11:BR11"/>
    <mergeCell ref="CG11:CV11"/>
    <mergeCell ref="CW11:DI11"/>
    <mergeCell ref="A10:F10"/>
    <mergeCell ref="CW10:DI10"/>
    <mergeCell ref="AC10:AP10"/>
    <mergeCell ref="DJ10:DU10"/>
    <mergeCell ref="G10:AB10"/>
    <mergeCell ref="BS10:CF10"/>
    <mergeCell ref="BE10:BR10"/>
    <mergeCell ref="AQ10:BD10"/>
    <mergeCell ref="CG10:CV10"/>
    <mergeCell ref="A15:F16"/>
    <mergeCell ref="AC18:AP18"/>
    <mergeCell ref="A18:F18"/>
    <mergeCell ref="AC14:AP14"/>
    <mergeCell ref="A19:F19"/>
    <mergeCell ref="A14:F14"/>
    <mergeCell ref="AC19:AP19"/>
    <mergeCell ref="G19:AB19"/>
    <mergeCell ref="G18:AB18"/>
    <mergeCell ref="A17:F17"/>
    <mergeCell ref="AC20:AP20"/>
    <mergeCell ref="G16:AB16"/>
    <mergeCell ref="A20:F20"/>
    <mergeCell ref="G20:AB20"/>
    <mergeCell ref="A37:BD37"/>
    <mergeCell ref="G31:AB31"/>
    <mergeCell ref="G30:AB30"/>
    <mergeCell ref="A36:F36"/>
    <mergeCell ref="G36:AB36"/>
    <mergeCell ref="G34:AB34"/>
    <mergeCell ref="DJ35:DU35"/>
    <mergeCell ref="CW34:DI34"/>
    <mergeCell ref="DJ37:DU37"/>
    <mergeCell ref="CG27:CV28"/>
    <mergeCell ref="CG37:CV37"/>
    <mergeCell ref="CG36:CV36"/>
    <mergeCell ref="CW28:DI28"/>
    <mergeCell ref="DJ28:DU28"/>
    <mergeCell ref="CW30:DI30"/>
    <mergeCell ref="CW32:DI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23" max="124" man="1"/>
    <brk id="40" max="1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DT18"/>
  <sheetViews>
    <sheetView zoomScaleSheetLayoutView="100" zoomScalePageLayoutView="0" workbookViewId="0" topLeftCell="A1">
      <selection activeCell="BL19" sqref="BL19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235" t="s">
        <v>3</v>
      </c>
      <c r="B5" s="252"/>
      <c r="C5" s="252"/>
      <c r="D5" s="252"/>
      <c r="E5" s="252"/>
      <c r="F5" s="253"/>
      <c r="G5" s="235" t="s">
        <v>21</v>
      </c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3"/>
      <c r="Z5" s="235" t="s">
        <v>60</v>
      </c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3"/>
      <c r="AM5" s="235" t="s">
        <v>61</v>
      </c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3"/>
      <c r="AZ5" s="235" t="s">
        <v>62</v>
      </c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35" t="s">
        <v>63</v>
      </c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BX5" s="85" t="s">
        <v>0</v>
      </c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6"/>
    </row>
    <row r="6" spans="1:124" s="3" customFormat="1" ht="85.5" customHeight="1">
      <c r="A6" s="254"/>
      <c r="B6" s="255"/>
      <c r="C6" s="255"/>
      <c r="D6" s="255"/>
      <c r="E6" s="255"/>
      <c r="F6" s="256"/>
      <c r="G6" s="254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6"/>
      <c r="Z6" s="254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6"/>
      <c r="AM6" s="254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6"/>
      <c r="AZ6" s="254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4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6"/>
      <c r="BX6" s="86" t="s">
        <v>135</v>
      </c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4"/>
      <c r="CK6" s="86" t="s">
        <v>138</v>
      </c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4"/>
      <c r="CZ6" s="85" t="s">
        <v>18</v>
      </c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50"/>
    </row>
    <row r="7" spans="1:124" s="3" customFormat="1" ht="28.5" customHeight="1">
      <c r="A7" s="257"/>
      <c r="B7" s="258"/>
      <c r="C7" s="258"/>
      <c r="D7" s="258"/>
      <c r="E7" s="258"/>
      <c r="F7" s="259"/>
      <c r="G7" s="257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9"/>
      <c r="Z7" s="257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9"/>
      <c r="AM7" s="257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9"/>
      <c r="AZ7" s="257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7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9"/>
      <c r="BX7" s="95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7"/>
      <c r="CK7" s="95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7"/>
      <c r="CZ7" s="85" t="s">
        <v>2</v>
      </c>
      <c r="DA7" s="55"/>
      <c r="DB7" s="55"/>
      <c r="DC7" s="55"/>
      <c r="DD7" s="55"/>
      <c r="DE7" s="55"/>
      <c r="DF7" s="55"/>
      <c r="DG7" s="55"/>
      <c r="DH7" s="55"/>
      <c r="DI7" s="55"/>
      <c r="DJ7" s="56"/>
      <c r="DK7" s="85" t="s">
        <v>33</v>
      </c>
      <c r="DL7" s="55"/>
      <c r="DM7" s="55"/>
      <c r="DN7" s="55"/>
      <c r="DO7" s="55"/>
      <c r="DP7" s="55"/>
      <c r="DQ7" s="55"/>
      <c r="DR7" s="55"/>
      <c r="DS7" s="55"/>
      <c r="DT7" s="56"/>
    </row>
    <row r="8" spans="1:124" s="6" customFormat="1" ht="12.75">
      <c r="A8" s="174">
        <v>1</v>
      </c>
      <c r="B8" s="175"/>
      <c r="C8" s="175"/>
      <c r="D8" s="175"/>
      <c r="E8" s="175"/>
      <c r="F8" s="176"/>
      <c r="G8" s="174">
        <v>2</v>
      </c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6"/>
      <c r="Z8" s="174">
        <v>3</v>
      </c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6"/>
      <c r="AM8" s="174">
        <v>4</v>
      </c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6"/>
      <c r="AZ8" s="174">
        <v>5</v>
      </c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4">
        <v>6</v>
      </c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6"/>
      <c r="BX8" s="174">
        <v>7</v>
      </c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6"/>
      <c r="CK8" s="174">
        <v>8</v>
      </c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6"/>
      <c r="CZ8" s="174">
        <v>9</v>
      </c>
      <c r="DA8" s="175"/>
      <c r="DB8" s="175"/>
      <c r="DC8" s="175"/>
      <c r="DD8" s="175"/>
      <c r="DE8" s="175"/>
      <c r="DF8" s="175"/>
      <c r="DG8" s="175"/>
      <c r="DH8" s="175"/>
      <c r="DI8" s="175"/>
      <c r="DJ8" s="176"/>
      <c r="DK8" s="174">
        <v>10</v>
      </c>
      <c r="DL8" s="175"/>
      <c r="DM8" s="175"/>
      <c r="DN8" s="175"/>
      <c r="DO8" s="175"/>
      <c r="DP8" s="175"/>
      <c r="DQ8" s="175"/>
      <c r="DR8" s="175"/>
      <c r="DS8" s="175"/>
      <c r="DT8" s="176"/>
    </row>
    <row r="9" spans="1:124" s="5" customFormat="1" ht="52.5" customHeight="1">
      <c r="A9" s="135" t="s">
        <v>6</v>
      </c>
      <c r="B9" s="136"/>
      <c r="C9" s="136"/>
      <c r="D9" s="136"/>
      <c r="E9" s="136"/>
      <c r="F9" s="137"/>
      <c r="G9" s="222" t="s">
        <v>65</v>
      </c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6"/>
      <c r="Z9" s="125">
        <v>5</v>
      </c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7"/>
      <c r="AM9" s="125">
        <v>12</v>
      </c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7"/>
      <c r="AZ9" s="131">
        <v>2650</v>
      </c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31">
        <f>Z9*AM9*AZ9</f>
        <v>159000</v>
      </c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2"/>
      <c r="BX9" s="131">
        <f>BL9</f>
        <v>159000</v>
      </c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2"/>
      <c r="CK9" s="13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2"/>
      <c r="CZ9" s="131"/>
      <c r="DA9" s="141"/>
      <c r="DB9" s="141"/>
      <c r="DC9" s="141"/>
      <c r="DD9" s="141"/>
      <c r="DE9" s="141"/>
      <c r="DF9" s="141"/>
      <c r="DG9" s="141"/>
      <c r="DH9" s="141"/>
      <c r="DI9" s="141"/>
      <c r="DJ9" s="142"/>
      <c r="DK9" s="131"/>
      <c r="DL9" s="141"/>
      <c r="DM9" s="141"/>
      <c r="DN9" s="141"/>
      <c r="DO9" s="141"/>
      <c r="DP9" s="141"/>
      <c r="DQ9" s="141"/>
      <c r="DR9" s="141"/>
      <c r="DS9" s="141"/>
      <c r="DT9" s="142"/>
    </row>
    <row r="10" spans="1:124" s="5" customFormat="1" ht="91.5" customHeight="1">
      <c r="A10" s="135" t="s">
        <v>7</v>
      </c>
      <c r="B10" s="136"/>
      <c r="C10" s="136"/>
      <c r="D10" s="136"/>
      <c r="E10" s="136"/>
      <c r="F10" s="137"/>
      <c r="G10" s="222" t="s">
        <v>64</v>
      </c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6"/>
      <c r="Z10" s="125">
        <v>5</v>
      </c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7"/>
      <c r="AM10" s="125">
        <v>12</v>
      </c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7"/>
      <c r="AZ10" s="131">
        <v>1750</v>
      </c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31">
        <f>Z10*AM10*AZ10</f>
        <v>105000</v>
      </c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2"/>
      <c r="BX10" s="131">
        <f>BL10</f>
        <v>105000</v>
      </c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2"/>
      <c r="CK10" s="13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2"/>
      <c r="CZ10" s="13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2"/>
      <c r="DK10" s="131"/>
      <c r="DL10" s="141"/>
      <c r="DM10" s="141"/>
      <c r="DN10" s="141"/>
      <c r="DO10" s="141"/>
      <c r="DP10" s="141"/>
      <c r="DQ10" s="141"/>
      <c r="DR10" s="141"/>
      <c r="DS10" s="141"/>
      <c r="DT10" s="142"/>
    </row>
    <row r="11" spans="1:124" s="5" customFormat="1" ht="26.25" customHeight="1" hidden="1">
      <c r="A11" s="135" t="s">
        <v>8</v>
      </c>
      <c r="B11" s="136"/>
      <c r="C11" s="136"/>
      <c r="D11" s="136"/>
      <c r="E11" s="136"/>
      <c r="F11" s="137"/>
      <c r="G11" s="222" t="s">
        <v>66</v>
      </c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96"/>
      <c r="Z11" s="125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7"/>
      <c r="AM11" s="125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7"/>
      <c r="AZ11" s="13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2"/>
      <c r="BL11" s="13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2"/>
      <c r="BX11" s="13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2"/>
      <c r="CK11" s="13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2"/>
      <c r="CZ11" s="13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2"/>
      <c r="DK11" s="131"/>
      <c r="DL11" s="141"/>
      <c r="DM11" s="141"/>
      <c r="DN11" s="141"/>
      <c r="DO11" s="141"/>
      <c r="DP11" s="141"/>
      <c r="DQ11" s="141"/>
      <c r="DR11" s="141"/>
      <c r="DS11" s="141"/>
      <c r="DT11" s="142"/>
    </row>
    <row r="12" spans="1:124" s="5" customFormat="1" ht="78.75" customHeight="1" hidden="1">
      <c r="A12" s="135" t="s">
        <v>9</v>
      </c>
      <c r="B12" s="136"/>
      <c r="C12" s="136"/>
      <c r="D12" s="136"/>
      <c r="E12" s="136"/>
      <c r="F12" s="137"/>
      <c r="G12" s="222" t="s">
        <v>67</v>
      </c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96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7"/>
      <c r="AM12" s="125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7"/>
      <c r="AZ12" s="13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2"/>
      <c r="BL12" s="13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2"/>
      <c r="BX12" s="13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2"/>
      <c r="CK12" s="13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2"/>
      <c r="CZ12" s="13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2"/>
      <c r="DK12" s="131"/>
      <c r="DL12" s="141"/>
      <c r="DM12" s="141"/>
      <c r="DN12" s="141"/>
      <c r="DO12" s="141"/>
      <c r="DP12" s="141"/>
      <c r="DQ12" s="141"/>
      <c r="DR12" s="141"/>
      <c r="DS12" s="141"/>
      <c r="DT12" s="142"/>
    </row>
    <row r="13" spans="1:124" s="5" customFormat="1" ht="80.25" customHeight="1" hidden="1">
      <c r="A13" s="135" t="s">
        <v>10</v>
      </c>
      <c r="B13" s="136"/>
      <c r="C13" s="136"/>
      <c r="D13" s="136"/>
      <c r="E13" s="136"/>
      <c r="F13" s="137"/>
      <c r="G13" s="222" t="s">
        <v>68</v>
      </c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96"/>
      <c r="Z13" s="125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7"/>
      <c r="AM13" s="125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7"/>
      <c r="AZ13" s="13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2"/>
      <c r="BL13" s="13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2"/>
      <c r="BX13" s="13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2"/>
      <c r="CK13" s="13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2"/>
      <c r="CZ13" s="13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2"/>
      <c r="DK13" s="131"/>
      <c r="DL13" s="141"/>
      <c r="DM13" s="141"/>
      <c r="DN13" s="141"/>
      <c r="DO13" s="141"/>
      <c r="DP13" s="141"/>
      <c r="DQ13" s="141"/>
      <c r="DR13" s="141"/>
      <c r="DS13" s="141"/>
      <c r="DT13" s="142"/>
    </row>
    <row r="14" spans="1:124" s="5" customFormat="1" ht="52.5" customHeight="1" hidden="1">
      <c r="A14" s="135" t="s">
        <v>13</v>
      </c>
      <c r="B14" s="136"/>
      <c r="C14" s="136"/>
      <c r="D14" s="136"/>
      <c r="E14" s="136"/>
      <c r="F14" s="137"/>
      <c r="G14" s="222" t="s">
        <v>69</v>
      </c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96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7"/>
      <c r="AM14" s="125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7"/>
      <c r="AZ14" s="13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2"/>
      <c r="BL14" s="13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2"/>
      <c r="BX14" s="13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2"/>
      <c r="CK14" s="13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2"/>
      <c r="CZ14" s="13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2"/>
      <c r="DK14" s="131"/>
      <c r="DL14" s="141"/>
      <c r="DM14" s="141"/>
      <c r="DN14" s="141"/>
      <c r="DO14" s="141"/>
      <c r="DP14" s="141"/>
      <c r="DQ14" s="141"/>
      <c r="DR14" s="141"/>
      <c r="DS14" s="141"/>
      <c r="DT14" s="142"/>
    </row>
    <row r="15" spans="1:124" s="5" customFormat="1" ht="26.25" customHeight="1">
      <c r="A15" s="135" t="s">
        <v>8</v>
      </c>
      <c r="B15" s="136"/>
      <c r="C15" s="136"/>
      <c r="D15" s="136"/>
      <c r="E15" s="136"/>
      <c r="F15" s="137"/>
      <c r="G15" s="222" t="s">
        <v>201</v>
      </c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6"/>
      <c r="Z15" s="125">
        <v>4</v>
      </c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7"/>
      <c r="AM15" s="125">
        <v>12</v>
      </c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7"/>
      <c r="AZ15" s="131">
        <v>2162.9167</v>
      </c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31">
        <f>Z15*AM15*AZ15</f>
        <v>103820.00160000002</v>
      </c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2"/>
      <c r="BX15" s="131">
        <f>BL15</f>
        <v>103820.00160000002</v>
      </c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2"/>
      <c r="CK15" s="13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2"/>
      <c r="CZ15" s="13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2"/>
      <c r="DK15" s="131"/>
      <c r="DL15" s="141"/>
      <c r="DM15" s="141"/>
      <c r="DN15" s="141"/>
      <c r="DO15" s="141"/>
      <c r="DP15" s="141"/>
      <c r="DQ15" s="141"/>
      <c r="DR15" s="141"/>
      <c r="DS15" s="141"/>
      <c r="DT15" s="142"/>
    </row>
    <row r="16" spans="1:124" s="5" customFormat="1" ht="66.75" customHeight="1" hidden="1">
      <c r="A16" s="135" t="s">
        <v>71</v>
      </c>
      <c r="B16" s="136"/>
      <c r="C16" s="136"/>
      <c r="D16" s="136"/>
      <c r="E16" s="136"/>
      <c r="F16" s="137"/>
      <c r="G16" s="222" t="s">
        <v>72</v>
      </c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96"/>
      <c r="Z16" s="125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7"/>
      <c r="AM16" s="125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7"/>
      <c r="AZ16" s="13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2"/>
      <c r="BL16" s="13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2"/>
      <c r="BX16" s="13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2"/>
      <c r="CK16" s="13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2"/>
      <c r="CZ16" s="13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2"/>
      <c r="DK16" s="131"/>
      <c r="DL16" s="141"/>
      <c r="DM16" s="141"/>
      <c r="DN16" s="141"/>
      <c r="DO16" s="141"/>
      <c r="DP16" s="141"/>
      <c r="DQ16" s="141"/>
      <c r="DR16" s="141"/>
      <c r="DS16" s="141"/>
      <c r="DT16" s="142"/>
    </row>
    <row r="17" spans="1:124" s="5" customFormat="1" ht="39" customHeight="1" hidden="1">
      <c r="A17" s="195"/>
      <c r="B17" s="196"/>
      <c r="C17" s="196"/>
      <c r="D17" s="196"/>
      <c r="E17" s="196"/>
      <c r="F17" s="197"/>
      <c r="G17" s="222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6"/>
      <c r="Z17" s="125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7"/>
      <c r="AM17" s="125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7"/>
      <c r="AZ17" s="13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3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2"/>
      <c r="BX17" s="13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2"/>
      <c r="CK17" s="13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2"/>
      <c r="CZ17" s="13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2"/>
      <c r="DK17" s="131"/>
      <c r="DL17" s="141"/>
      <c r="DM17" s="141"/>
      <c r="DN17" s="141"/>
      <c r="DO17" s="141"/>
      <c r="DP17" s="141"/>
      <c r="DQ17" s="141"/>
      <c r="DR17" s="141"/>
      <c r="DS17" s="141"/>
      <c r="DT17" s="142"/>
    </row>
    <row r="18" spans="1:124" s="5" customFormat="1" ht="16.5" customHeight="1">
      <c r="A18" s="190" t="s">
        <v>17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40"/>
      <c r="BL18" s="131">
        <f>BL15+BL10+BL9</f>
        <v>367820.0016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31">
        <f>BX15+BX10+BX9</f>
        <v>367820.0016</v>
      </c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7"/>
      <c r="CK18" s="125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7"/>
      <c r="CZ18" s="125"/>
      <c r="DA18" s="126"/>
      <c r="DB18" s="126"/>
      <c r="DC18" s="126"/>
      <c r="DD18" s="126"/>
      <c r="DE18" s="126"/>
      <c r="DF18" s="126"/>
      <c r="DG18" s="126"/>
      <c r="DH18" s="126"/>
      <c r="DI18" s="126"/>
      <c r="DJ18" s="127"/>
      <c r="DK18" s="125"/>
      <c r="DL18" s="126"/>
      <c r="DM18" s="126"/>
      <c r="DN18" s="126"/>
      <c r="DO18" s="126"/>
      <c r="DP18" s="126"/>
      <c r="DQ18" s="126"/>
      <c r="DR18" s="126"/>
      <c r="DS18" s="126"/>
      <c r="DT18" s="127"/>
    </row>
  </sheetData>
  <sheetProtection/>
  <mergeCells count="118">
    <mergeCell ref="DK17:DT17"/>
    <mergeCell ref="CK10:CY10"/>
    <mergeCell ref="DK9:DT9"/>
    <mergeCell ref="CZ9:DJ9"/>
    <mergeCell ref="DK10:DT10"/>
    <mergeCell ref="CK18:CY18"/>
    <mergeCell ref="CK14:CY14"/>
    <mergeCell ref="DK13:DT13"/>
    <mergeCell ref="CZ13:DJ13"/>
    <mergeCell ref="CK12:CY12"/>
    <mergeCell ref="BL18:BW18"/>
    <mergeCell ref="DK15:DT15"/>
    <mergeCell ref="DK18:DT18"/>
    <mergeCell ref="CZ18:DJ18"/>
    <mergeCell ref="CZ17:DJ17"/>
    <mergeCell ref="CK6:CY7"/>
    <mergeCell ref="CZ6:DT6"/>
    <mergeCell ref="CZ7:DJ7"/>
    <mergeCell ref="CK9:CY9"/>
    <mergeCell ref="CK8:CY8"/>
    <mergeCell ref="CZ8:DJ8"/>
    <mergeCell ref="DK8:DT8"/>
    <mergeCell ref="BX18:CJ18"/>
    <mergeCell ref="AZ17:BK17"/>
    <mergeCell ref="CZ15:DJ15"/>
    <mergeCell ref="A18:BK18"/>
    <mergeCell ref="G17:Y17"/>
    <mergeCell ref="A17:F17"/>
    <mergeCell ref="CK16:CY16"/>
    <mergeCell ref="CK17:CY17"/>
    <mergeCell ref="BX16:CJ16"/>
    <mergeCell ref="Z17:AL17"/>
    <mergeCell ref="AM15:AY15"/>
    <mergeCell ref="BL17:BW17"/>
    <mergeCell ref="BX17:CJ17"/>
    <mergeCell ref="AM17:AY17"/>
    <mergeCell ref="AZ15:BK15"/>
    <mergeCell ref="G16:Y16"/>
    <mergeCell ref="AM14:AY14"/>
    <mergeCell ref="A5:F7"/>
    <mergeCell ref="AM10:AY10"/>
    <mergeCell ref="A10:F10"/>
    <mergeCell ref="A9:F9"/>
    <mergeCell ref="AM9:AY9"/>
    <mergeCell ref="AM5:AY7"/>
    <mergeCell ref="G9:Y9"/>
    <mergeCell ref="G10:Y10"/>
    <mergeCell ref="A13:F13"/>
    <mergeCell ref="Z13:AL13"/>
    <mergeCell ref="BX9:CJ9"/>
    <mergeCell ref="A8:F8"/>
    <mergeCell ref="Z10:AL10"/>
    <mergeCell ref="AZ9:BK9"/>
    <mergeCell ref="A11:F11"/>
    <mergeCell ref="Z9:AL9"/>
    <mergeCell ref="BX8:CJ8"/>
    <mergeCell ref="AZ8:BK8"/>
    <mergeCell ref="Z15:AL15"/>
    <mergeCell ref="BL9:BW9"/>
    <mergeCell ref="AZ10:BK10"/>
    <mergeCell ref="BL10:BW10"/>
    <mergeCell ref="BX10:CJ10"/>
    <mergeCell ref="AM8:AY8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CZ14:DJ14"/>
    <mergeCell ref="A16:F16"/>
    <mergeCell ref="AM16:AY16"/>
    <mergeCell ref="BL16:BW16"/>
    <mergeCell ref="Z16:AL16"/>
    <mergeCell ref="Z14:AL14"/>
    <mergeCell ref="AZ14:BK14"/>
    <mergeCell ref="A15:F15"/>
    <mergeCell ref="A14:F14"/>
    <mergeCell ref="AZ16:BK16"/>
    <mergeCell ref="DK11:DT11"/>
    <mergeCell ref="CZ16:DJ16"/>
    <mergeCell ref="DK16:DT16"/>
    <mergeCell ref="BL11:BW11"/>
    <mergeCell ref="BX11:CJ11"/>
    <mergeCell ref="DK14:DT14"/>
    <mergeCell ref="BX14:CJ14"/>
    <mergeCell ref="CK15:CY15"/>
    <mergeCell ref="BL15:BW15"/>
    <mergeCell ref="BX15:CJ15"/>
    <mergeCell ref="G14:Y14"/>
    <mergeCell ref="G15:Y15"/>
    <mergeCell ref="BX13:CJ13"/>
    <mergeCell ref="BL14:BW14"/>
    <mergeCell ref="CK13:CY13"/>
    <mergeCell ref="AZ13:BK13"/>
    <mergeCell ref="AM13:AY13"/>
    <mergeCell ref="Z11:AL11"/>
    <mergeCell ref="BL13:BW13"/>
    <mergeCell ref="AZ12:BK12"/>
    <mergeCell ref="BX12:CJ12"/>
    <mergeCell ref="CZ10:DJ10"/>
    <mergeCell ref="G11:Y11"/>
    <mergeCell ref="G12:Y12"/>
    <mergeCell ref="G13:Y13"/>
    <mergeCell ref="A12:F12"/>
    <mergeCell ref="DK12:DT12"/>
    <mergeCell ref="CZ12:DJ12"/>
    <mergeCell ref="CK11:CY11"/>
    <mergeCell ref="CZ11:DJ11"/>
    <mergeCell ref="Z12:AL12"/>
    <mergeCell ref="BL12:BW12"/>
    <mergeCell ref="AM12:AY12"/>
    <mergeCell ref="AZ11:BK11"/>
    <mergeCell ref="AM11:AY11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B19"/>
  <sheetViews>
    <sheetView zoomScaleSheetLayoutView="100" zoomScalePageLayoutView="0" workbookViewId="0" topLeftCell="A7">
      <selection activeCell="BS10" sqref="BS10:CE10"/>
    </sheetView>
  </sheetViews>
  <sheetFormatPr defaultColWidth="0.875" defaultRowHeight="12.75"/>
  <cols>
    <col min="1" max="23" width="0.875" style="1" customWidth="1"/>
    <col min="24" max="24" width="2.75390625" style="1" customWidth="1"/>
    <col min="25" max="58" width="0.875" style="1" customWidth="1"/>
    <col min="59" max="59" width="2.625" style="1" customWidth="1"/>
    <col min="60" max="16384" width="0.875" style="1" customWidth="1"/>
  </cols>
  <sheetData>
    <row r="1" s="4" customFormat="1" ht="3" customHeight="1"/>
    <row r="2" s="4" customFormat="1" ht="15">
      <c r="A2" s="4" t="s">
        <v>73</v>
      </c>
    </row>
    <row r="3" s="4" customFormat="1" ht="12.75" customHeight="1"/>
    <row r="4" spans="1:132" s="3" customFormat="1" ht="11.25" customHeight="1">
      <c r="A4" s="235" t="s">
        <v>3</v>
      </c>
      <c r="B4" s="252"/>
      <c r="C4" s="252"/>
      <c r="D4" s="252"/>
      <c r="E4" s="252"/>
      <c r="F4" s="253"/>
      <c r="G4" s="235" t="s">
        <v>35</v>
      </c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3"/>
      <c r="Y4" s="235" t="s">
        <v>190</v>
      </c>
      <c r="Z4" s="252"/>
      <c r="AA4" s="252"/>
      <c r="AB4" s="252"/>
      <c r="AC4" s="252"/>
      <c r="AD4" s="252"/>
      <c r="AE4" s="252"/>
      <c r="AF4" s="252"/>
      <c r="AG4" s="252"/>
      <c r="AH4" s="252"/>
      <c r="AI4" s="253"/>
      <c r="AJ4" s="235" t="s">
        <v>74</v>
      </c>
      <c r="AK4" s="252"/>
      <c r="AL4" s="252"/>
      <c r="AM4" s="252"/>
      <c r="AN4" s="252"/>
      <c r="AO4" s="252"/>
      <c r="AP4" s="252"/>
      <c r="AQ4" s="252"/>
      <c r="AR4" s="252"/>
      <c r="AS4" s="252"/>
      <c r="AT4" s="253"/>
      <c r="AU4" s="235" t="s">
        <v>75</v>
      </c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3"/>
      <c r="BH4" s="235" t="s">
        <v>76</v>
      </c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35" t="s">
        <v>191</v>
      </c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3"/>
      <c r="CF4" s="85" t="s">
        <v>0</v>
      </c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50"/>
    </row>
    <row r="5" spans="1:132" s="3" customFormat="1" ht="84" customHeight="1">
      <c r="A5" s="254"/>
      <c r="B5" s="255"/>
      <c r="C5" s="255"/>
      <c r="D5" s="255"/>
      <c r="E5" s="255"/>
      <c r="F5" s="256"/>
      <c r="G5" s="254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6"/>
      <c r="Y5" s="254"/>
      <c r="Z5" s="255"/>
      <c r="AA5" s="255"/>
      <c r="AB5" s="255"/>
      <c r="AC5" s="255"/>
      <c r="AD5" s="255"/>
      <c r="AE5" s="255"/>
      <c r="AF5" s="255"/>
      <c r="AG5" s="255"/>
      <c r="AH5" s="255"/>
      <c r="AI5" s="256"/>
      <c r="AJ5" s="254"/>
      <c r="AK5" s="255"/>
      <c r="AL5" s="255"/>
      <c r="AM5" s="255"/>
      <c r="AN5" s="255"/>
      <c r="AO5" s="255"/>
      <c r="AP5" s="255"/>
      <c r="AQ5" s="255"/>
      <c r="AR5" s="255"/>
      <c r="AS5" s="255"/>
      <c r="AT5" s="256"/>
      <c r="AU5" s="254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6"/>
      <c r="BH5" s="254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4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6"/>
      <c r="CF5" s="121" t="s">
        <v>134</v>
      </c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8"/>
      <c r="CS5" s="121" t="s">
        <v>138</v>
      </c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7"/>
      <c r="DF5" s="307"/>
      <c r="DG5" s="308"/>
      <c r="DH5" s="89" t="s">
        <v>18</v>
      </c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1"/>
    </row>
    <row r="6" spans="1:132" s="3" customFormat="1" ht="26.25" customHeight="1">
      <c r="A6" s="257"/>
      <c r="B6" s="258"/>
      <c r="C6" s="258"/>
      <c r="D6" s="258"/>
      <c r="E6" s="258"/>
      <c r="F6" s="259"/>
      <c r="G6" s="257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9"/>
      <c r="Y6" s="257"/>
      <c r="Z6" s="258"/>
      <c r="AA6" s="258"/>
      <c r="AB6" s="258"/>
      <c r="AC6" s="258"/>
      <c r="AD6" s="258"/>
      <c r="AE6" s="258"/>
      <c r="AF6" s="258"/>
      <c r="AG6" s="258"/>
      <c r="AH6" s="258"/>
      <c r="AI6" s="259"/>
      <c r="AJ6" s="257"/>
      <c r="AK6" s="258"/>
      <c r="AL6" s="258"/>
      <c r="AM6" s="258"/>
      <c r="AN6" s="258"/>
      <c r="AO6" s="258"/>
      <c r="AP6" s="258"/>
      <c r="AQ6" s="258"/>
      <c r="AR6" s="258"/>
      <c r="AS6" s="258"/>
      <c r="AT6" s="259"/>
      <c r="AU6" s="257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9"/>
      <c r="BH6" s="257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7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9"/>
      <c r="CF6" s="95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7"/>
      <c r="CS6" s="95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7"/>
      <c r="DH6" s="85" t="s">
        <v>2</v>
      </c>
      <c r="DI6" s="55"/>
      <c r="DJ6" s="55"/>
      <c r="DK6" s="55"/>
      <c r="DL6" s="55"/>
      <c r="DM6" s="55"/>
      <c r="DN6" s="55"/>
      <c r="DO6" s="55"/>
      <c r="DP6" s="55"/>
      <c r="DQ6" s="55"/>
      <c r="DR6" s="56"/>
      <c r="DS6" s="85" t="s">
        <v>19</v>
      </c>
      <c r="DT6" s="55"/>
      <c r="DU6" s="55"/>
      <c r="DV6" s="55"/>
      <c r="DW6" s="55"/>
      <c r="DX6" s="55"/>
      <c r="DY6" s="55"/>
      <c r="DZ6" s="55"/>
      <c r="EA6" s="55"/>
      <c r="EB6" s="56"/>
    </row>
    <row r="7" spans="1:132" s="6" customFormat="1" ht="12.75">
      <c r="A7" s="174">
        <v>1</v>
      </c>
      <c r="B7" s="175"/>
      <c r="C7" s="175"/>
      <c r="D7" s="175"/>
      <c r="E7" s="175"/>
      <c r="F7" s="176"/>
      <c r="G7" s="174">
        <v>2</v>
      </c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6"/>
      <c r="Y7" s="174">
        <v>3</v>
      </c>
      <c r="Z7" s="175"/>
      <c r="AA7" s="175"/>
      <c r="AB7" s="175"/>
      <c r="AC7" s="175"/>
      <c r="AD7" s="175"/>
      <c r="AE7" s="175"/>
      <c r="AF7" s="175"/>
      <c r="AG7" s="175"/>
      <c r="AH7" s="175"/>
      <c r="AI7" s="176"/>
      <c r="AJ7" s="174">
        <v>4</v>
      </c>
      <c r="AK7" s="175"/>
      <c r="AL7" s="175"/>
      <c r="AM7" s="175"/>
      <c r="AN7" s="175"/>
      <c r="AO7" s="175"/>
      <c r="AP7" s="175"/>
      <c r="AQ7" s="175"/>
      <c r="AR7" s="175"/>
      <c r="AS7" s="175"/>
      <c r="AT7" s="176"/>
      <c r="AU7" s="174">
        <v>5</v>
      </c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6"/>
      <c r="BH7" s="174">
        <v>6</v>
      </c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4">
        <v>7</v>
      </c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6"/>
      <c r="CF7" s="304">
        <v>8</v>
      </c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6"/>
      <c r="CS7" s="304">
        <v>9</v>
      </c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6"/>
      <c r="DH7" s="304">
        <v>10</v>
      </c>
      <c r="DI7" s="305"/>
      <c r="DJ7" s="305"/>
      <c r="DK7" s="305"/>
      <c r="DL7" s="305"/>
      <c r="DM7" s="305"/>
      <c r="DN7" s="305"/>
      <c r="DO7" s="305"/>
      <c r="DP7" s="305"/>
      <c r="DQ7" s="305"/>
      <c r="DR7" s="306"/>
      <c r="DS7" s="304">
        <v>11</v>
      </c>
      <c r="DT7" s="305"/>
      <c r="DU7" s="305"/>
      <c r="DV7" s="305"/>
      <c r="DW7" s="305"/>
      <c r="DX7" s="305"/>
      <c r="DY7" s="305"/>
      <c r="DZ7" s="305"/>
      <c r="EA7" s="305"/>
      <c r="EB7" s="306"/>
    </row>
    <row r="8" spans="1:132" s="5" customFormat="1" ht="68.25" customHeight="1">
      <c r="A8" s="195" t="s">
        <v>6</v>
      </c>
      <c r="B8" s="196"/>
      <c r="C8" s="196"/>
      <c r="D8" s="196"/>
      <c r="E8" s="196"/>
      <c r="F8" s="197"/>
      <c r="G8" s="85" t="s">
        <v>286</v>
      </c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8"/>
      <c r="Y8" s="125">
        <v>247</v>
      </c>
      <c r="Z8" s="126"/>
      <c r="AA8" s="126"/>
      <c r="AB8" s="126"/>
      <c r="AC8" s="126"/>
      <c r="AD8" s="126"/>
      <c r="AE8" s="126"/>
      <c r="AF8" s="126"/>
      <c r="AG8" s="126"/>
      <c r="AH8" s="126"/>
      <c r="AI8" s="127"/>
      <c r="AJ8" s="125" t="s">
        <v>220</v>
      </c>
      <c r="AK8" s="126"/>
      <c r="AL8" s="126"/>
      <c r="AM8" s="126"/>
      <c r="AN8" s="126"/>
      <c r="AO8" s="126"/>
      <c r="AP8" s="126"/>
      <c r="AQ8" s="126"/>
      <c r="AR8" s="126"/>
      <c r="AS8" s="126"/>
      <c r="AT8" s="127"/>
      <c r="AU8" s="125">
        <v>1409.615738</v>
      </c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7"/>
      <c r="BH8" s="125">
        <v>1951.35</v>
      </c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31">
        <f>AU8*BH8</f>
        <v>2750653.6703462997</v>
      </c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2"/>
      <c r="CF8" s="131">
        <f>BS8</f>
        <v>2750653.6703462997</v>
      </c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7"/>
      <c r="CS8" s="125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7"/>
      <c r="DH8" s="125"/>
      <c r="DI8" s="126"/>
      <c r="DJ8" s="126"/>
      <c r="DK8" s="126"/>
      <c r="DL8" s="126"/>
      <c r="DM8" s="126"/>
      <c r="DN8" s="126"/>
      <c r="DO8" s="126"/>
      <c r="DP8" s="126"/>
      <c r="DQ8" s="126"/>
      <c r="DR8" s="127"/>
      <c r="DS8" s="125"/>
      <c r="DT8" s="126"/>
      <c r="DU8" s="126"/>
      <c r="DV8" s="126"/>
      <c r="DW8" s="126"/>
      <c r="DX8" s="126"/>
      <c r="DY8" s="126"/>
      <c r="DZ8" s="126"/>
      <c r="EA8" s="126"/>
      <c r="EB8" s="127"/>
    </row>
    <row r="9" spans="1:132" s="5" customFormat="1" ht="68.25" customHeight="1">
      <c r="A9" s="195" t="s">
        <v>7</v>
      </c>
      <c r="B9" s="196"/>
      <c r="C9" s="196"/>
      <c r="D9" s="196"/>
      <c r="E9" s="196"/>
      <c r="F9" s="197"/>
      <c r="G9" s="85" t="s">
        <v>336</v>
      </c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8"/>
      <c r="Y9" s="125">
        <v>247</v>
      </c>
      <c r="Z9" s="126"/>
      <c r="AA9" s="126"/>
      <c r="AB9" s="126"/>
      <c r="AC9" s="126"/>
      <c r="AD9" s="126"/>
      <c r="AE9" s="126"/>
      <c r="AF9" s="126"/>
      <c r="AG9" s="126"/>
      <c r="AH9" s="126"/>
      <c r="AI9" s="127"/>
      <c r="AJ9" s="125" t="s">
        <v>220</v>
      </c>
      <c r="AK9" s="126"/>
      <c r="AL9" s="126"/>
      <c r="AM9" s="126"/>
      <c r="AN9" s="126"/>
      <c r="AO9" s="126"/>
      <c r="AP9" s="126"/>
      <c r="AQ9" s="126"/>
      <c r="AR9" s="126"/>
      <c r="AS9" s="126"/>
      <c r="AT9" s="127"/>
      <c r="AU9" s="125">
        <v>1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7"/>
      <c r="BH9" s="131">
        <v>7375.9</v>
      </c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31">
        <f>AU9*BH9</f>
        <v>7375.9</v>
      </c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2"/>
      <c r="CF9" s="131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7"/>
      <c r="CS9" s="125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7"/>
      <c r="DH9" s="131">
        <f>BS9</f>
        <v>7375.9</v>
      </c>
      <c r="DI9" s="141"/>
      <c r="DJ9" s="141"/>
      <c r="DK9" s="141"/>
      <c r="DL9" s="141"/>
      <c r="DM9" s="141"/>
      <c r="DN9" s="141"/>
      <c r="DO9" s="141"/>
      <c r="DP9" s="141"/>
      <c r="DQ9" s="141"/>
      <c r="DR9" s="142"/>
      <c r="DS9" s="125"/>
      <c r="DT9" s="126"/>
      <c r="DU9" s="126"/>
      <c r="DV9" s="126"/>
      <c r="DW9" s="126"/>
      <c r="DX9" s="126"/>
      <c r="DY9" s="126"/>
      <c r="DZ9" s="126"/>
      <c r="EA9" s="126"/>
      <c r="EB9" s="127"/>
    </row>
    <row r="10" spans="1:132" s="5" customFormat="1" ht="30.75" customHeight="1">
      <c r="A10" s="195" t="s">
        <v>8</v>
      </c>
      <c r="B10" s="196"/>
      <c r="C10" s="196"/>
      <c r="D10" s="196"/>
      <c r="E10" s="196"/>
      <c r="F10" s="197"/>
      <c r="G10" s="85" t="s">
        <v>285</v>
      </c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8"/>
      <c r="Y10" s="125">
        <v>247</v>
      </c>
      <c r="Z10" s="126"/>
      <c r="AA10" s="126"/>
      <c r="AB10" s="126"/>
      <c r="AC10" s="126"/>
      <c r="AD10" s="126"/>
      <c r="AE10" s="126"/>
      <c r="AF10" s="126"/>
      <c r="AG10" s="126"/>
      <c r="AH10" s="126"/>
      <c r="AI10" s="127"/>
      <c r="AJ10" s="125" t="s">
        <v>221</v>
      </c>
      <c r="AK10" s="126"/>
      <c r="AL10" s="126"/>
      <c r="AM10" s="126"/>
      <c r="AN10" s="126"/>
      <c r="AO10" s="126"/>
      <c r="AP10" s="126"/>
      <c r="AQ10" s="126"/>
      <c r="AR10" s="126"/>
      <c r="AS10" s="126"/>
      <c r="AT10" s="127"/>
      <c r="AU10" s="301">
        <v>143038.0522</v>
      </c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3"/>
      <c r="BH10" s="299">
        <v>10.71</v>
      </c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131">
        <f aca="true" t="shared" si="0" ref="BS10:BS17">AU10*BH10</f>
        <v>1531937.539062</v>
      </c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2"/>
      <c r="CF10" s="131">
        <f aca="true" t="shared" si="1" ref="CF10:CF16">BS10</f>
        <v>1531937.539062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7"/>
      <c r="CS10" s="125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7"/>
      <c r="DH10" s="125"/>
      <c r="DI10" s="126"/>
      <c r="DJ10" s="126"/>
      <c r="DK10" s="126"/>
      <c r="DL10" s="126"/>
      <c r="DM10" s="126"/>
      <c r="DN10" s="126"/>
      <c r="DO10" s="126"/>
      <c r="DP10" s="126"/>
      <c r="DQ10" s="126"/>
      <c r="DR10" s="127"/>
      <c r="DS10" s="125"/>
      <c r="DT10" s="126"/>
      <c r="DU10" s="126"/>
      <c r="DV10" s="126"/>
      <c r="DW10" s="126"/>
      <c r="DX10" s="126"/>
      <c r="DY10" s="126"/>
      <c r="DZ10" s="126"/>
      <c r="EA10" s="126"/>
      <c r="EB10" s="127"/>
    </row>
    <row r="11" spans="1:132" s="5" customFormat="1" ht="29.25" customHeight="1">
      <c r="A11" s="195" t="s">
        <v>9</v>
      </c>
      <c r="B11" s="196"/>
      <c r="C11" s="196"/>
      <c r="D11" s="196"/>
      <c r="E11" s="196"/>
      <c r="F11" s="197"/>
      <c r="G11" s="85" t="s">
        <v>284</v>
      </c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8"/>
      <c r="Y11" s="125">
        <v>247</v>
      </c>
      <c r="Z11" s="126"/>
      <c r="AA11" s="126"/>
      <c r="AB11" s="126"/>
      <c r="AC11" s="126"/>
      <c r="AD11" s="126"/>
      <c r="AE11" s="126"/>
      <c r="AF11" s="126"/>
      <c r="AG11" s="126"/>
      <c r="AH11" s="126"/>
      <c r="AI11" s="127"/>
      <c r="AJ11" s="125" t="s">
        <v>221</v>
      </c>
      <c r="AK11" s="126"/>
      <c r="AL11" s="126"/>
      <c r="AM11" s="126"/>
      <c r="AN11" s="126"/>
      <c r="AO11" s="126"/>
      <c r="AP11" s="126"/>
      <c r="AQ11" s="126"/>
      <c r="AR11" s="126"/>
      <c r="AS11" s="126"/>
      <c r="AT11" s="127"/>
      <c r="AU11" s="125">
        <v>125687.668</v>
      </c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7"/>
      <c r="BH11" s="299">
        <v>10.71</v>
      </c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131">
        <f t="shared" si="0"/>
        <v>1346114.9242800002</v>
      </c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2"/>
      <c r="CF11" s="131">
        <f t="shared" si="1"/>
        <v>1346114.9242800002</v>
      </c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7"/>
      <c r="CS11" s="125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7"/>
      <c r="DH11" s="125"/>
      <c r="DI11" s="126"/>
      <c r="DJ11" s="126"/>
      <c r="DK11" s="126"/>
      <c r="DL11" s="126"/>
      <c r="DM11" s="126"/>
      <c r="DN11" s="126"/>
      <c r="DO11" s="126"/>
      <c r="DP11" s="126"/>
      <c r="DQ11" s="126"/>
      <c r="DR11" s="127"/>
      <c r="DS11" s="125"/>
      <c r="DT11" s="126"/>
      <c r="DU11" s="126"/>
      <c r="DV11" s="126"/>
      <c r="DW11" s="126"/>
      <c r="DX11" s="126"/>
      <c r="DY11" s="126"/>
      <c r="DZ11" s="126"/>
      <c r="EA11" s="126"/>
      <c r="EB11" s="127"/>
    </row>
    <row r="12" spans="1:132" s="5" customFormat="1" ht="72" customHeight="1">
      <c r="A12" s="195" t="s">
        <v>10</v>
      </c>
      <c r="B12" s="196"/>
      <c r="C12" s="196"/>
      <c r="D12" s="196"/>
      <c r="E12" s="196"/>
      <c r="F12" s="197"/>
      <c r="G12" s="222" t="s">
        <v>233</v>
      </c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6"/>
      <c r="Y12" s="146">
        <v>244</v>
      </c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46" t="s">
        <v>232</v>
      </c>
      <c r="AK12" s="147"/>
      <c r="AL12" s="147"/>
      <c r="AM12" s="147"/>
      <c r="AN12" s="147"/>
      <c r="AO12" s="147"/>
      <c r="AP12" s="147"/>
      <c r="AQ12" s="147"/>
      <c r="AR12" s="147"/>
      <c r="AS12" s="147"/>
      <c r="AT12" s="148"/>
      <c r="AU12" s="146">
        <v>280</v>
      </c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8"/>
      <c r="BH12" s="146">
        <v>924.33944</v>
      </c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31">
        <f t="shared" si="0"/>
        <v>258815.0432</v>
      </c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2"/>
      <c r="CF12" s="131">
        <f t="shared" si="1"/>
        <v>258815.0432</v>
      </c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7"/>
      <c r="CS12" s="125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7"/>
      <c r="DH12" s="125"/>
      <c r="DI12" s="126"/>
      <c r="DJ12" s="126"/>
      <c r="DK12" s="126"/>
      <c r="DL12" s="126"/>
      <c r="DM12" s="126"/>
      <c r="DN12" s="126"/>
      <c r="DO12" s="126"/>
      <c r="DP12" s="126"/>
      <c r="DQ12" s="126"/>
      <c r="DR12" s="127"/>
      <c r="DS12" s="125"/>
      <c r="DT12" s="126"/>
      <c r="DU12" s="126"/>
      <c r="DV12" s="126"/>
      <c r="DW12" s="126"/>
      <c r="DX12" s="126"/>
      <c r="DY12" s="126"/>
      <c r="DZ12" s="126"/>
      <c r="EA12" s="126"/>
      <c r="EB12" s="127"/>
    </row>
    <row r="13" spans="1:132" s="5" customFormat="1" ht="77.25" customHeight="1">
      <c r="A13" s="195" t="s">
        <v>13</v>
      </c>
      <c r="B13" s="196"/>
      <c r="C13" s="196"/>
      <c r="D13" s="196"/>
      <c r="E13" s="196"/>
      <c r="F13" s="197"/>
      <c r="G13" s="222" t="s">
        <v>263</v>
      </c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6"/>
      <c r="Y13" s="146">
        <v>244</v>
      </c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6" t="s">
        <v>232</v>
      </c>
      <c r="AK13" s="147"/>
      <c r="AL13" s="147"/>
      <c r="AM13" s="147"/>
      <c r="AN13" s="147"/>
      <c r="AO13" s="147"/>
      <c r="AP13" s="147"/>
      <c r="AQ13" s="147"/>
      <c r="AR13" s="147"/>
      <c r="AS13" s="147"/>
      <c r="AT13" s="148"/>
      <c r="AU13" s="146">
        <v>3900</v>
      </c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8"/>
      <c r="BH13" s="146">
        <v>51.95</v>
      </c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202">
        <f t="shared" si="0"/>
        <v>202605</v>
      </c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4"/>
      <c r="CF13" s="131">
        <f t="shared" si="1"/>
        <v>202605</v>
      </c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2"/>
      <c r="CS13" s="125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7"/>
      <c r="DH13" s="125"/>
      <c r="DI13" s="126"/>
      <c r="DJ13" s="126"/>
      <c r="DK13" s="126"/>
      <c r="DL13" s="126"/>
      <c r="DM13" s="126"/>
      <c r="DN13" s="126"/>
      <c r="DO13" s="126"/>
      <c r="DP13" s="126"/>
      <c r="DQ13" s="126"/>
      <c r="DR13" s="127"/>
      <c r="DS13" s="125"/>
      <c r="DT13" s="126"/>
      <c r="DU13" s="126"/>
      <c r="DV13" s="126"/>
      <c r="DW13" s="126"/>
      <c r="DX13" s="126"/>
      <c r="DY13" s="126"/>
      <c r="DZ13" s="126"/>
      <c r="EA13" s="126"/>
      <c r="EB13" s="127"/>
    </row>
    <row r="14" spans="1:132" s="5" customFormat="1" ht="71.25" customHeight="1">
      <c r="A14" s="135" t="s">
        <v>70</v>
      </c>
      <c r="B14" s="136"/>
      <c r="C14" s="136"/>
      <c r="D14" s="136"/>
      <c r="E14" s="136"/>
      <c r="F14" s="137"/>
      <c r="G14" s="222" t="s">
        <v>263</v>
      </c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6"/>
      <c r="Y14" s="146">
        <v>244</v>
      </c>
      <c r="Z14" s="147"/>
      <c r="AA14" s="147"/>
      <c r="AB14" s="147"/>
      <c r="AC14" s="147"/>
      <c r="AD14" s="147"/>
      <c r="AE14" s="147"/>
      <c r="AF14" s="147"/>
      <c r="AG14" s="147"/>
      <c r="AH14" s="147"/>
      <c r="AI14" s="148"/>
      <c r="AJ14" s="146" t="s">
        <v>232</v>
      </c>
      <c r="AK14" s="147"/>
      <c r="AL14" s="147"/>
      <c r="AM14" s="147"/>
      <c r="AN14" s="147"/>
      <c r="AO14" s="147"/>
      <c r="AP14" s="147"/>
      <c r="AQ14" s="147"/>
      <c r="AR14" s="147"/>
      <c r="AS14" s="147"/>
      <c r="AT14" s="148"/>
      <c r="AU14" s="146">
        <v>3900</v>
      </c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8"/>
      <c r="BH14" s="146">
        <v>61.37</v>
      </c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202">
        <f t="shared" si="0"/>
        <v>239343</v>
      </c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4"/>
      <c r="CF14" s="131">
        <f t="shared" si="1"/>
        <v>239343</v>
      </c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2"/>
      <c r="CS14" s="125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7"/>
      <c r="DH14" s="125"/>
      <c r="DI14" s="126"/>
      <c r="DJ14" s="126"/>
      <c r="DK14" s="126"/>
      <c r="DL14" s="126"/>
      <c r="DM14" s="126"/>
      <c r="DN14" s="126"/>
      <c r="DO14" s="126"/>
      <c r="DP14" s="126"/>
      <c r="DQ14" s="126"/>
      <c r="DR14" s="127"/>
      <c r="DS14" s="125"/>
      <c r="DT14" s="126"/>
      <c r="DU14" s="126"/>
      <c r="DV14" s="126"/>
      <c r="DW14" s="126"/>
      <c r="DX14" s="126"/>
      <c r="DY14" s="126"/>
      <c r="DZ14" s="126"/>
      <c r="EA14" s="126"/>
      <c r="EB14" s="127"/>
    </row>
    <row r="15" spans="1:132" s="5" customFormat="1" ht="71.25" customHeight="1">
      <c r="A15" s="195" t="s">
        <v>71</v>
      </c>
      <c r="B15" s="196"/>
      <c r="C15" s="196"/>
      <c r="D15" s="196"/>
      <c r="E15" s="196"/>
      <c r="F15" s="197"/>
      <c r="G15" s="222" t="s">
        <v>264</v>
      </c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6"/>
      <c r="Y15" s="125">
        <v>244</v>
      </c>
      <c r="Z15" s="126"/>
      <c r="AA15" s="126"/>
      <c r="AB15" s="126"/>
      <c r="AC15" s="126"/>
      <c r="AD15" s="126"/>
      <c r="AE15" s="126"/>
      <c r="AF15" s="126"/>
      <c r="AG15" s="126"/>
      <c r="AH15" s="126"/>
      <c r="AI15" s="127"/>
      <c r="AJ15" s="125" t="s">
        <v>232</v>
      </c>
      <c r="AK15" s="126"/>
      <c r="AL15" s="126"/>
      <c r="AM15" s="126"/>
      <c r="AN15" s="126"/>
      <c r="AO15" s="126"/>
      <c r="AP15" s="126"/>
      <c r="AQ15" s="126"/>
      <c r="AR15" s="126"/>
      <c r="AS15" s="126"/>
      <c r="AT15" s="127"/>
      <c r="AU15" s="125">
        <v>3060</v>
      </c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7"/>
      <c r="BH15" s="146">
        <v>58.43</v>
      </c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202">
        <f t="shared" si="0"/>
        <v>178795.8</v>
      </c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4"/>
      <c r="CF15" s="131">
        <f t="shared" si="1"/>
        <v>178795.8</v>
      </c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2"/>
      <c r="CS15" s="125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7"/>
      <c r="DH15" s="125"/>
      <c r="DI15" s="126"/>
      <c r="DJ15" s="126"/>
      <c r="DK15" s="126"/>
      <c r="DL15" s="126"/>
      <c r="DM15" s="126"/>
      <c r="DN15" s="126"/>
      <c r="DO15" s="126"/>
      <c r="DP15" s="126"/>
      <c r="DQ15" s="126"/>
      <c r="DR15" s="127"/>
      <c r="DS15" s="125"/>
      <c r="DT15" s="126"/>
      <c r="DU15" s="126"/>
      <c r="DV15" s="126"/>
      <c r="DW15" s="126"/>
      <c r="DX15" s="126"/>
      <c r="DY15" s="126"/>
      <c r="DZ15" s="126"/>
      <c r="EA15" s="126"/>
      <c r="EB15" s="127"/>
    </row>
    <row r="16" spans="1:132" s="5" customFormat="1" ht="71.25" customHeight="1">
      <c r="A16" s="195" t="s">
        <v>119</v>
      </c>
      <c r="B16" s="196"/>
      <c r="C16" s="196"/>
      <c r="D16" s="196"/>
      <c r="E16" s="196"/>
      <c r="F16" s="197"/>
      <c r="G16" s="222" t="s">
        <v>265</v>
      </c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6"/>
      <c r="Y16" s="125">
        <v>244</v>
      </c>
      <c r="Z16" s="126"/>
      <c r="AA16" s="126"/>
      <c r="AB16" s="126"/>
      <c r="AC16" s="126"/>
      <c r="AD16" s="126"/>
      <c r="AE16" s="126"/>
      <c r="AF16" s="126"/>
      <c r="AG16" s="126"/>
      <c r="AH16" s="126"/>
      <c r="AI16" s="127"/>
      <c r="AJ16" s="125" t="s">
        <v>232</v>
      </c>
      <c r="AK16" s="126"/>
      <c r="AL16" s="126"/>
      <c r="AM16" s="126"/>
      <c r="AN16" s="126"/>
      <c r="AO16" s="126"/>
      <c r="AP16" s="126"/>
      <c r="AQ16" s="126"/>
      <c r="AR16" s="126"/>
      <c r="AS16" s="126"/>
      <c r="AT16" s="127"/>
      <c r="AU16" s="125">
        <v>3060</v>
      </c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7"/>
      <c r="BH16" s="146">
        <v>69.11</v>
      </c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202">
        <f t="shared" si="0"/>
        <v>211476.6</v>
      </c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4"/>
      <c r="CF16" s="131">
        <f t="shared" si="1"/>
        <v>211476.6</v>
      </c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2"/>
      <c r="CS16" s="125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7"/>
      <c r="DH16" s="125"/>
      <c r="DI16" s="126"/>
      <c r="DJ16" s="126"/>
      <c r="DK16" s="126"/>
      <c r="DL16" s="126"/>
      <c r="DM16" s="126"/>
      <c r="DN16" s="126"/>
      <c r="DO16" s="126"/>
      <c r="DP16" s="126"/>
      <c r="DQ16" s="126"/>
      <c r="DR16" s="127"/>
      <c r="DS16" s="125"/>
      <c r="DT16" s="126"/>
      <c r="DU16" s="126"/>
      <c r="DV16" s="126"/>
      <c r="DW16" s="126"/>
      <c r="DX16" s="126"/>
      <c r="DY16" s="126"/>
      <c r="DZ16" s="126"/>
      <c r="EA16" s="126"/>
      <c r="EB16" s="127"/>
    </row>
    <row r="17" spans="1:132" s="5" customFormat="1" ht="54.75" customHeight="1">
      <c r="A17" s="135" t="s">
        <v>120</v>
      </c>
      <c r="B17" s="136"/>
      <c r="C17" s="136"/>
      <c r="D17" s="136"/>
      <c r="E17" s="136"/>
      <c r="F17" s="137"/>
      <c r="G17" s="222" t="s">
        <v>262</v>
      </c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6"/>
      <c r="Y17" s="125">
        <v>244</v>
      </c>
      <c r="Z17" s="126"/>
      <c r="AA17" s="126"/>
      <c r="AB17" s="126"/>
      <c r="AC17" s="126"/>
      <c r="AD17" s="126"/>
      <c r="AE17" s="126"/>
      <c r="AF17" s="126"/>
      <c r="AG17" s="126"/>
      <c r="AH17" s="126"/>
      <c r="AI17" s="127"/>
      <c r="AJ17" s="125" t="s">
        <v>232</v>
      </c>
      <c r="AK17" s="126"/>
      <c r="AL17" s="126"/>
      <c r="AM17" s="126"/>
      <c r="AN17" s="126"/>
      <c r="AO17" s="126"/>
      <c r="AP17" s="126"/>
      <c r="AQ17" s="126"/>
      <c r="AR17" s="126"/>
      <c r="AS17" s="126"/>
      <c r="AT17" s="127"/>
      <c r="AU17" s="125">
        <v>1</v>
      </c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7"/>
      <c r="BH17" s="146">
        <v>83381.54</v>
      </c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202">
        <f t="shared" si="0"/>
        <v>83381.54</v>
      </c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4"/>
      <c r="CF17" s="125">
        <v>83381.54</v>
      </c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7"/>
      <c r="CS17" s="125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7"/>
      <c r="DH17" s="125"/>
      <c r="DI17" s="126"/>
      <c r="DJ17" s="126"/>
      <c r="DK17" s="126"/>
      <c r="DL17" s="126"/>
      <c r="DM17" s="126"/>
      <c r="DN17" s="126"/>
      <c r="DO17" s="126"/>
      <c r="DP17" s="126"/>
      <c r="DQ17" s="126"/>
      <c r="DR17" s="127"/>
      <c r="DS17" s="125"/>
      <c r="DT17" s="126"/>
      <c r="DU17" s="126"/>
      <c r="DV17" s="126"/>
      <c r="DW17" s="126"/>
      <c r="DX17" s="126"/>
      <c r="DY17" s="126"/>
      <c r="DZ17" s="126"/>
      <c r="EA17" s="126"/>
      <c r="EB17" s="127"/>
    </row>
    <row r="18" spans="1:132" s="5" customFormat="1" ht="36" customHeight="1">
      <c r="A18" s="195" t="s">
        <v>231</v>
      </c>
      <c r="B18" s="196"/>
      <c r="C18" s="196"/>
      <c r="D18" s="196"/>
      <c r="E18" s="196"/>
      <c r="F18" s="197"/>
      <c r="G18" s="222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6"/>
      <c r="Y18" s="146"/>
      <c r="Z18" s="147"/>
      <c r="AA18" s="147"/>
      <c r="AB18" s="147"/>
      <c r="AC18" s="147"/>
      <c r="AD18" s="147"/>
      <c r="AE18" s="147"/>
      <c r="AF18" s="147"/>
      <c r="AG18" s="147"/>
      <c r="AH18" s="147"/>
      <c r="AI18" s="148"/>
      <c r="AJ18" s="146"/>
      <c r="AK18" s="147"/>
      <c r="AL18" s="147"/>
      <c r="AM18" s="147"/>
      <c r="AN18" s="147"/>
      <c r="AO18" s="147"/>
      <c r="AP18" s="147"/>
      <c r="AQ18" s="147"/>
      <c r="AR18" s="147"/>
      <c r="AS18" s="147"/>
      <c r="AT18" s="148"/>
      <c r="AU18" s="146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8"/>
      <c r="BH18" s="146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202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4"/>
      <c r="CF18" s="125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7"/>
      <c r="CS18" s="125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7"/>
      <c r="DH18" s="125"/>
      <c r="DI18" s="126"/>
      <c r="DJ18" s="126"/>
      <c r="DK18" s="126"/>
      <c r="DL18" s="126"/>
      <c r="DM18" s="126"/>
      <c r="DN18" s="126"/>
      <c r="DO18" s="126"/>
      <c r="DP18" s="126"/>
      <c r="DQ18" s="126"/>
      <c r="DR18" s="127"/>
      <c r="DS18" s="125"/>
      <c r="DT18" s="126"/>
      <c r="DU18" s="126"/>
      <c r="DV18" s="126"/>
      <c r="DW18" s="126"/>
      <c r="DX18" s="126"/>
      <c r="DY18" s="126"/>
      <c r="DZ18" s="126"/>
      <c r="EA18" s="126"/>
      <c r="EB18" s="127"/>
    </row>
    <row r="19" spans="1:132" s="5" customFormat="1" ht="16.5" customHeight="1">
      <c r="A19" s="190" t="s">
        <v>17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40"/>
      <c r="BS19" s="131">
        <f>SUM(BS8:CE18)</f>
        <v>6810499.016888299</v>
      </c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2"/>
      <c r="CF19" s="131">
        <f>SUM(CF8:CR18)</f>
        <v>6803123.1168883</v>
      </c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7"/>
      <c r="CS19" s="125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7"/>
      <c r="DH19" s="131">
        <f>DH9</f>
        <v>7375.9</v>
      </c>
      <c r="DI19" s="141"/>
      <c r="DJ19" s="141"/>
      <c r="DK19" s="141"/>
      <c r="DL19" s="141"/>
      <c r="DM19" s="141"/>
      <c r="DN19" s="141"/>
      <c r="DO19" s="141"/>
      <c r="DP19" s="141"/>
      <c r="DQ19" s="141"/>
      <c r="DR19" s="142"/>
      <c r="DS19" s="125"/>
      <c r="DT19" s="126"/>
      <c r="DU19" s="126"/>
      <c r="DV19" s="126"/>
      <c r="DW19" s="126"/>
      <c r="DX19" s="126"/>
      <c r="DY19" s="126"/>
      <c r="DZ19" s="126"/>
      <c r="EA19" s="126"/>
      <c r="EB19" s="127"/>
    </row>
  </sheetData>
  <sheetProtection/>
  <mergeCells count="151">
    <mergeCell ref="BS9:CE9"/>
    <mergeCell ref="CF9:CR9"/>
    <mergeCell ref="CS9:DG9"/>
    <mergeCell ref="DH9:DR9"/>
    <mergeCell ref="DS9:EB9"/>
    <mergeCell ref="A9:F9"/>
    <mergeCell ref="G9:X9"/>
    <mergeCell ref="Y9:AI9"/>
    <mergeCell ref="AJ9:AT9"/>
    <mergeCell ref="AU9:BG9"/>
    <mergeCell ref="BH9:BR9"/>
    <mergeCell ref="BH16:BR16"/>
    <mergeCell ref="BS16:CE16"/>
    <mergeCell ref="CF16:CR16"/>
    <mergeCell ref="CS16:DG16"/>
    <mergeCell ref="DH16:DR16"/>
    <mergeCell ref="BH15:BR15"/>
    <mergeCell ref="DH10:DR10"/>
    <mergeCell ref="DH11:DR11"/>
    <mergeCell ref="DH14:DR14"/>
    <mergeCell ref="DS16:EB16"/>
    <mergeCell ref="BS15:CE15"/>
    <mergeCell ref="CF15:CR15"/>
    <mergeCell ref="CS15:DG15"/>
    <mergeCell ref="DH15:DR15"/>
    <mergeCell ref="DS15:EB15"/>
    <mergeCell ref="A16:F16"/>
    <mergeCell ref="G16:X16"/>
    <mergeCell ref="Y16:AI16"/>
    <mergeCell ref="AJ16:AT16"/>
    <mergeCell ref="AU16:BG16"/>
    <mergeCell ref="A15:F15"/>
    <mergeCell ref="G15:X15"/>
    <mergeCell ref="Y15:AI15"/>
    <mergeCell ref="AJ15:AT15"/>
    <mergeCell ref="AU15:BG15"/>
    <mergeCell ref="DS6:EB6"/>
    <mergeCell ref="BS4:CE6"/>
    <mergeCell ref="DH5:EB5"/>
    <mergeCell ref="CF4:EB4"/>
    <mergeCell ref="CF5:CR6"/>
    <mergeCell ref="CS5:DG6"/>
    <mergeCell ref="DH6:DR6"/>
    <mergeCell ref="BS7:CE7"/>
    <mergeCell ref="BH4:BR6"/>
    <mergeCell ref="BH7:BR7"/>
    <mergeCell ref="BH8:BR8"/>
    <mergeCell ref="AU8:BG8"/>
    <mergeCell ref="DS18:EB18"/>
    <mergeCell ref="CF7:CR7"/>
    <mergeCell ref="DH8:DR8"/>
    <mergeCell ref="CS8:DG8"/>
    <mergeCell ref="CS7:DG7"/>
    <mergeCell ref="DH7:DR7"/>
    <mergeCell ref="CF8:CR8"/>
    <mergeCell ref="DS7:EB7"/>
    <mergeCell ref="BS18:CE18"/>
    <mergeCell ref="BH18:BR18"/>
    <mergeCell ref="AU18:BG18"/>
    <mergeCell ref="CF18:CR18"/>
    <mergeCell ref="DH18:DR18"/>
    <mergeCell ref="CS18:DG18"/>
    <mergeCell ref="BH10:BR10"/>
    <mergeCell ref="A4:F6"/>
    <mergeCell ref="G4:X6"/>
    <mergeCell ref="G7:X7"/>
    <mergeCell ref="AU4:BG6"/>
    <mergeCell ref="AU7:BG7"/>
    <mergeCell ref="G8:X8"/>
    <mergeCell ref="Y7:AI7"/>
    <mergeCell ref="Y8:AI8"/>
    <mergeCell ref="A19:BR19"/>
    <mergeCell ref="A18:F18"/>
    <mergeCell ref="A7:F7"/>
    <mergeCell ref="AJ4:AT6"/>
    <mergeCell ref="AJ7:AT7"/>
    <mergeCell ref="A8:F8"/>
    <mergeCell ref="AJ8:AT8"/>
    <mergeCell ref="AJ18:AT18"/>
    <mergeCell ref="G18:X18"/>
    <mergeCell ref="Y4:AI6"/>
    <mergeCell ref="CS19:DG19"/>
    <mergeCell ref="DS19:EB19"/>
    <mergeCell ref="DH19:DR19"/>
    <mergeCell ref="BS19:CE19"/>
    <mergeCell ref="CF19:CR19"/>
    <mergeCell ref="BS8:CE8"/>
    <mergeCell ref="DS8:EB8"/>
    <mergeCell ref="BS10:CE10"/>
    <mergeCell ref="CF10:CR10"/>
    <mergeCell ref="CS10:DG10"/>
    <mergeCell ref="Y18:AI18"/>
    <mergeCell ref="A10:F10"/>
    <mergeCell ref="G10:X10"/>
    <mergeCell ref="Y10:AI10"/>
    <mergeCell ref="AJ10:AT10"/>
    <mergeCell ref="AU10:BG10"/>
    <mergeCell ref="A17:F17"/>
    <mergeCell ref="G17:X17"/>
    <mergeCell ref="Y17:AI17"/>
    <mergeCell ref="AJ17:AT17"/>
    <mergeCell ref="DS10:EB10"/>
    <mergeCell ref="A11:F11"/>
    <mergeCell ref="G11:X11"/>
    <mergeCell ref="Y11:AI11"/>
    <mergeCell ref="AJ11:AT11"/>
    <mergeCell ref="AU11:BG11"/>
    <mergeCell ref="BH11:BR11"/>
    <mergeCell ref="BS11:CE11"/>
    <mergeCell ref="CF11:CR11"/>
    <mergeCell ref="CS11:DG11"/>
    <mergeCell ref="DS11:EB11"/>
    <mergeCell ref="A14:F14"/>
    <mergeCell ref="G14:X14"/>
    <mergeCell ref="Y14:AI14"/>
    <mergeCell ref="AJ14:AT14"/>
    <mergeCell ref="AU14:BG14"/>
    <mergeCell ref="BH14:BR14"/>
    <mergeCell ref="BS14:CE14"/>
    <mergeCell ref="CF14:CR14"/>
    <mergeCell ref="CS14:DG14"/>
    <mergeCell ref="DS14:EB14"/>
    <mergeCell ref="A12:F12"/>
    <mergeCell ref="G12:X12"/>
    <mergeCell ref="Y12:AI12"/>
    <mergeCell ref="AJ12:AT12"/>
    <mergeCell ref="AU12:BG12"/>
    <mergeCell ref="BH12:BR12"/>
    <mergeCell ref="BS12:CE12"/>
    <mergeCell ref="CF12:CR12"/>
    <mergeCell ref="CS12:DG12"/>
    <mergeCell ref="DH12:DR12"/>
    <mergeCell ref="DS12:EB12"/>
    <mergeCell ref="A13:F13"/>
    <mergeCell ref="G13:X13"/>
    <mergeCell ref="Y13:AI13"/>
    <mergeCell ref="AJ13:AT13"/>
    <mergeCell ref="AU13:BG13"/>
    <mergeCell ref="BH13:BR13"/>
    <mergeCell ref="BS13:CE13"/>
    <mergeCell ref="CF13:CR13"/>
    <mergeCell ref="CS13:DG13"/>
    <mergeCell ref="DH13:DR13"/>
    <mergeCell ref="DS13:EB13"/>
    <mergeCell ref="DS17:EB17"/>
    <mergeCell ref="AU17:BG17"/>
    <mergeCell ref="BH17:BR17"/>
    <mergeCell ref="BS17:CE17"/>
    <mergeCell ref="CF17:CR17"/>
    <mergeCell ref="CS17:DG17"/>
    <mergeCell ref="DH17:DR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T77"/>
  <sheetViews>
    <sheetView zoomScaleSheetLayoutView="100" zoomScalePageLayoutView="0" workbookViewId="0" topLeftCell="A64">
      <selection activeCell="AB63" sqref="AB63:AO63"/>
    </sheetView>
  </sheetViews>
  <sheetFormatPr defaultColWidth="0.875" defaultRowHeight="12.75"/>
  <cols>
    <col min="1" max="35" width="0.875" style="4" customWidth="1"/>
    <col min="36" max="36" width="1.875" style="4" bestFit="1" customWidth="1"/>
    <col min="37" max="16384" width="0.875" style="4" customWidth="1"/>
  </cols>
  <sheetData>
    <row r="1" ht="3" customHeight="1"/>
    <row r="2" ht="15">
      <c r="A2" s="4" t="s">
        <v>77</v>
      </c>
    </row>
    <row r="3" ht="12.75" customHeight="1"/>
    <row r="4" spans="1:124" s="22" customFormat="1" ht="12" customHeight="1">
      <c r="A4" s="86" t="s">
        <v>3</v>
      </c>
      <c r="B4" s="87"/>
      <c r="C4" s="87"/>
      <c r="D4" s="87"/>
      <c r="E4" s="87"/>
      <c r="F4" s="88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8"/>
      <c r="AA4" s="86" t="s">
        <v>78</v>
      </c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8"/>
      <c r="AO4" s="86" t="s">
        <v>79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8"/>
      <c r="BC4" s="86" t="s">
        <v>80</v>
      </c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8"/>
      <c r="BQ4" s="85" t="s">
        <v>0</v>
      </c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50"/>
    </row>
    <row r="5" spans="1:124" s="22" customFormat="1" ht="67.5" customHeight="1">
      <c r="A5" s="121"/>
      <c r="B5" s="122"/>
      <c r="C5" s="122"/>
      <c r="D5" s="122"/>
      <c r="E5" s="122"/>
      <c r="F5" s="123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3"/>
      <c r="AA5" s="121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3"/>
      <c r="AO5" s="121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3"/>
      <c r="BC5" s="121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3"/>
      <c r="BQ5" s="86" t="s">
        <v>135</v>
      </c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4"/>
      <c r="CE5" s="86" t="s">
        <v>138</v>
      </c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4"/>
      <c r="CU5" s="87" t="s">
        <v>18</v>
      </c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8"/>
    </row>
    <row r="6" spans="1:124" s="22" customFormat="1" ht="37.5" customHeight="1">
      <c r="A6" s="89"/>
      <c r="B6" s="90"/>
      <c r="C6" s="90"/>
      <c r="D6" s="90"/>
      <c r="E6" s="90"/>
      <c r="F6" s="91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1"/>
      <c r="AA6" s="89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1"/>
      <c r="AO6" s="89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1"/>
      <c r="BC6" s="89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1"/>
      <c r="BQ6" s="95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7"/>
      <c r="CE6" s="95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7"/>
      <c r="CU6" s="85" t="s">
        <v>2</v>
      </c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6"/>
      <c r="DH6" s="85" t="s">
        <v>33</v>
      </c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6"/>
    </row>
    <row r="7" spans="1:124" s="23" customFormat="1" ht="12.75">
      <c r="A7" s="304">
        <v>1</v>
      </c>
      <c r="B7" s="305"/>
      <c r="C7" s="305"/>
      <c r="D7" s="305"/>
      <c r="E7" s="305"/>
      <c r="F7" s="306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6"/>
      <c r="AA7" s="304">
        <v>3</v>
      </c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6"/>
      <c r="AO7" s="304">
        <v>4</v>
      </c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4">
        <v>5</v>
      </c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6"/>
      <c r="BQ7" s="304">
        <v>6</v>
      </c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6"/>
      <c r="CE7" s="304">
        <v>7</v>
      </c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6"/>
      <c r="CU7" s="304">
        <v>8</v>
      </c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6"/>
      <c r="DH7" s="304">
        <v>9</v>
      </c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5"/>
      <c r="DT7" s="306"/>
    </row>
    <row r="8" spans="1:124" s="24" customFormat="1" ht="40.5" customHeight="1" hidden="1">
      <c r="A8" s="188" t="s">
        <v>6</v>
      </c>
      <c r="B8" s="279"/>
      <c r="C8" s="279"/>
      <c r="D8" s="279"/>
      <c r="E8" s="279"/>
      <c r="F8" s="280"/>
      <c r="G8" s="309" t="s">
        <v>81</v>
      </c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10"/>
      <c r="AA8" s="125" t="s">
        <v>1</v>
      </c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7"/>
      <c r="AO8" s="125" t="s">
        <v>1</v>
      </c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5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7"/>
      <c r="BQ8" s="125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7"/>
      <c r="CE8" s="125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7"/>
      <c r="CU8" s="125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7"/>
      <c r="DH8" s="125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7"/>
    </row>
    <row r="9" spans="1:124" s="24" customFormat="1" ht="16.5" customHeight="1" hidden="1">
      <c r="A9" s="188" t="s">
        <v>22</v>
      </c>
      <c r="B9" s="279"/>
      <c r="C9" s="279"/>
      <c r="D9" s="279"/>
      <c r="E9" s="279"/>
      <c r="F9" s="280"/>
      <c r="G9" s="309" t="s">
        <v>53</v>
      </c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10"/>
      <c r="AA9" s="125" t="s">
        <v>1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7"/>
      <c r="AO9" s="125" t="s">
        <v>1</v>
      </c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5" t="s">
        <v>1</v>
      </c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7"/>
      <c r="BQ9" s="125" t="s">
        <v>1</v>
      </c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7"/>
      <c r="CE9" s="125" t="s">
        <v>1</v>
      </c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7"/>
      <c r="CU9" s="125" t="s">
        <v>1</v>
      </c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7"/>
      <c r="DH9" s="125" t="s">
        <v>1</v>
      </c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7"/>
    </row>
    <row r="10" spans="1:124" s="24" customFormat="1" ht="16.5" customHeight="1" hidden="1">
      <c r="A10" s="188"/>
      <c r="B10" s="279"/>
      <c r="C10" s="279"/>
      <c r="D10" s="279"/>
      <c r="E10" s="279"/>
      <c r="F10" s="280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10"/>
      <c r="AA10" s="125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5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7"/>
      <c r="BQ10" s="125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7"/>
      <c r="CE10" s="125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7"/>
      <c r="CU10" s="125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7"/>
      <c r="DH10" s="125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7"/>
    </row>
    <row r="11" spans="1:124" s="24" customFormat="1" ht="40.5" customHeight="1" hidden="1">
      <c r="A11" s="188" t="s">
        <v>7</v>
      </c>
      <c r="B11" s="279"/>
      <c r="C11" s="279"/>
      <c r="D11" s="279"/>
      <c r="E11" s="279"/>
      <c r="F11" s="280"/>
      <c r="G11" s="309" t="s">
        <v>82</v>
      </c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10"/>
      <c r="AA11" s="125" t="s">
        <v>1</v>
      </c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7"/>
      <c r="AO11" s="125" t="s">
        <v>1</v>
      </c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5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7"/>
      <c r="BQ11" s="125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7"/>
      <c r="CE11" s="125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7"/>
      <c r="CU11" s="125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7"/>
      <c r="DH11" s="125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7"/>
    </row>
    <row r="12" spans="1:124" s="24" customFormat="1" ht="16.5" customHeight="1" hidden="1">
      <c r="A12" s="188" t="s">
        <v>25</v>
      </c>
      <c r="B12" s="279"/>
      <c r="C12" s="279"/>
      <c r="D12" s="279"/>
      <c r="E12" s="279"/>
      <c r="F12" s="280"/>
      <c r="G12" s="309" t="s">
        <v>53</v>
      </c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10"/>
      <c r="AA12" s="125" t="s">
        <v>1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7"/>
      <c r="AO12" s="125" t="s">
        <v>1</v>
      </c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5" t="s">
        <v>1</v>
      </c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7"/>
      <c r="BQ12" s="125" t="s">
        <v>1</v>
      </c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7"/>
      <c r="CE12" s="125" t="s">
        <v>1</v>
      </c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7"/>
      <c r="CU12" s="125" t="s">
        <v>1</v>
      </c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7"/>
      <c r="DH12" s="125" t="s">
        <v>1</v>
      </c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7"/>
    </row>
    <row r="13" spans="1:124" s="24" customFormat="1" ht="39.75" customHeight="1">
      <c r="A13" s="188" t="s">
        <v>322</v>
      </c>
      <c r="B13" s="279"/>
      <c r="C13" s="279"/>
      <c r="D13" s="279"/>
      <c r="E13" s="279"/>
      <c r="F13" s="280"/>
      <c r="G13" s="309" t="s">
        <v>323</v>
      </c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10"/>
      <c r="AA13" s="125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31">
        <f>BC17</f>
        <v>189636.73</v>
      </c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7"/>
      <c r="BQ13" s="131">
        <f>BQ17</f>
        <v>189636.73</v>
      </c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7"/>
      <c r="CE13" s="125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7"/>
      <c r="CU13" s="125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7"/>
      <c r="DH13" s="125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7"/>
    </row>
    <row r="14" spans="1:124" s="24" customFormat="1" ht="16.5" customHeight="1">
      <c r="A14" s="188" t="s">
        <v>324</v>
      </c>
      <c r="B14" s="279"/>
      <c r="C14" s="279"/>
      <c r="D14" s="279"/>
      <c r="E14" s="279"/>
      <c r="F14" s="280"/>
      <c r="G14" s="309" t="s">
        <v>53</v>
      </c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10"/>
      <c r="AA14" s="125" t="s">
        <v>1</v>
      </c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7"/>
      <c r="AO14" s="125" t="s">
        <v>1</v>
      </c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5" t="s">
        <v>1</v>
      </c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7"/>
      <c r="BQ14" s="125" t="s">
        <v>1</v>
      </c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7"/>
      <c r="CE14" s="125" t="s">
        <v>1</v>
      </c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7"/>
      <c r="CU14" s="125" t="s">
        <v>1</v>
      </c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7"/>
      <c r="DH14" s="125" t="s">
        <v>1</v>
      </c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7"/>
    </row>
    <row r="15" spans="1:124" s="24" customFormat="1" ht="30.75" customHeight="1">
      <c r="A15" s="316" t="s">
        <v>364</v>
      </c>
      <c r="B15" s="317"/>
      <c r="C15" s="317"/>
      <c r="D15" s="317"/>
      <c r="E15" s="317"/>
      <c r="F15" s="318"/>
      <c r="G15" s="319" t="s">
        <v>325</v>
      </c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20"/>
      <c r="AA15" s="207">
        <v>1</v>
      </c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9"/>
      <c r="AO15" s="131">
        <v>72468.96</v>
      </c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31">
        <f>AA15*AO15</f>
        <v>72468.96</v>
      </c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2"/>
      <c r="BQ15" s="131">
        <f>BC15</f>
        <v>72468.96</v>
      </c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2"/>
      <c r="CE15" s="13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2"/>
      <c r="CU15" s="13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2"/>
      <c r="DH15" s="13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2"/>
    </row>
    <row r="16" spans="1:124" s="24" customFormat="1" ht="40.5" customHeight="1">
      <c r="A16" s="316" t="s">
        <v>365</v>
      </c>
      <c r="B16" s="317"/>
      <c r="C16" s="317"/>
      <c r="D16" s="317"/>
      <c r="E16" s="317"/>
      <c r="F16" s="318"/>
      <c r="G16" s="319" t="s">
        <v>326</v>
      </c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20"/>
      <c r="AA16" s="207">
        <v>1</v>
      </c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9"/>
      <c r="AO16" s="131">
        <v>117167.77</v>
      </c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31">
        <f>AA16*AO16</f>
        <v>117167.77</v>
      </c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2"/>
      <c r="BQ16" s="131">
        <f>BC16</f>
        <v>117167.77</v>
      </c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2"/>
      <c r="CE16" s="13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2"/>
      <c r="CU16" s="13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2"/>
      <c r="DH16" s="13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2"/>
    </row>
    <row r="17" spans="1:124" s="24" customFormat="1" ht="16.5" customHeight="1">
      <c r="A17" s="311" t="s">
        <v>17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3"/>
      <c r="BC17" s="131">
        <f>SUM(BC15:BP16)</f>
        <v>189636.73</v>
      </c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2"/>
      <c r="BQ17" s="131">
        <f>SUM(BQ15:CD16)</f>
        <v>189636.73</v>
      </c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2"/>
      <c r="CE17" s="13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2"/>
      <c r="CU17" s="13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2"/>
      <c r="DH17" s="13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2"/>
    </row>
    <row r="19" ht="15">
      <c r="A19" s="4" t="s">
        <v>83</v>
      </c>
    </row>
    <row r="20" ht="12.75" customHeight="1"/>
    <row r="21" spans="1:124" s="22" customFormat="1" ht="12" customHeight="1">
      <c r="A21" s="86" t="s">
        <v>3</v>
      </c>
      <c r="B21" s="87"/>
      <c r="C21" s="87"/>
      <c r="D21" s="87"/>
      <c r="E21" s="87"/>
      <c r="F21" s="88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8"/>
      <c r="AB21" s="86" t="s">
        <v>84</v>
      </c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8"/>
      <c r="AP21" s="86" t="s">
        <v>85</v>
      </c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6" t="s">
        <v>86</v>
      </c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8"/>
      <c r="BQ21" s="85" t="s">
        <v>0</v>
      </c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50"/>
    </row>
    <row r="22" spans="1:124" s="22" customFormat="1" ht="68.25" customHeight="1">
      <c r="A22" s="121"/>
      <c r="B22" s="122"/>
      <c r="C22" s="122"/>
      <c r="D22" s="122"/>
      <c r="E22" s="122"/>
      <c r="F22" s="123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3"/>
      <c r="AB22" s="121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3"/>
      <c r="AP22" s="121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1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3"/>
      <c r="BQ22" s="86" t="s">
        <v>135</v>
      </c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4"/>
      <c r="CE22" s="86" t="s">
        <v>138</v>
      </c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4"/>
      <c r="CU22" s="87" t="s">
        <v>18</v>
      </c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8"/>
    </row>
    <row r="23" spans="1:124" s="22" customFormat="1" ht="30.75" customHeight="1">
      <c r="A23" s="89"/>
      <c r="B23" s="90"/>
      <c r="C23" s="90"/>
      <c r="D23" s="90"/>
      <c r="E23" s="90"/>
      <c r="F23" s="9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1"/>
      <c r="AB23" s="89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1"/>
      <c r="AP23" s="89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89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1"/>
      <c r="BQ23" s="95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7"/>
      <c r="CE23" s="95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7"/>
      <c r="CU23" s="85" t="s">
        <v>2</v>
      </c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6"/>
      <c r="DH23" s="85" t="s">
        <v>33</v>
      </c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6"/>
    </row>
    <row r="24" spans="1:124" s="23" customFormat="1" ht="12.75">
      <c r="A24" s="304">
        <v>1</v>
      </c>
      <c r="B24" s="305"/>
      <c r="C24" s="305"/>
      <c r="D24" s="305"/>
      <c r="E24" s="305"/>
      <c r="F24" s="306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6"/>
      <c r="AB24" s="304">
        <v>3</v>
      </c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6"/>
      <c r="AP24" s="304">
        <v>4</v>
      </c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4">
        <v>5</v>
      </c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6"/>
      <c r="BQ24" s="304">
        <v>6</v>
      </c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6"/>
      <c r="CE24" s="304">
        <v>7</v>
      </c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6"/>
      <c r="CU24" s="304">
        <v>8</v>
      </c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6"/>
      <c r="DH24" s="304">
        <v>9</v>
      </c>
      <c r="DI24" s="305"/>
      <c r="DJ24" s="305"/>
      <c r="DK24" s="305"/>
      <c r="DL24" s="305"/>
      <c r="DM24" s="305"/>
      <c r="DN24" s="305"/>
      <c r="DO24" s="305"/>
      <c r="DP24" s="305"/>
      <c r="DQ24" s="305"/>
      <c r="DR24" s="305"/>
      <c r="DS24" s="305"/>
      <c r="DT24" s="306"/>
    </row>
    <row r="25" spans="1:124" s="24" customFormat="1" ht="52.5" customHeight="1">
      <c r="A25" s="195" t="s">
        <v>6</v>
      </c>
      <c r="B25" s="196"/>
      <c r="C25" s="196"/>
      <c r="D25" s="196"/>
      <c r="E25" s="196"/>
      <c r="F25" s="197"/>
      <c r="G25" s="309" t="s">
        <v>89</v>
      </c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10"/>
      <c r="AB25" s="125" t="s">
        <v>1</v>
      </c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7"/>
      <c r="AP25" s="125" t="s">
        <v>1</v>
      </c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31">
        <f>BD28+BD29</f>
        <v>273467.74120000005</v>
      </c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2"/>
      <c r="BQ25" s="131">
        <f>BD25</f>
        <v>273467.74120000005</v>
      </c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2"/>
      <c r="CE25" s="13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2"/>
      <c r="CU25" s="13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2"/>
      <c r="DH25" s="13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2"/>
    </row>
    <row r="26" spans="1:124" s="24" customFormat="1" ht="26.25" customHeight="1" hidden="1">
      <c r="A26" s="195" t="s">
        <v>22</v>
      </c>
      <c r="B26" s="196"/>
      <c r="C26" s="196"/>
      <c r="D26" s="196"/>
      <c r="E26" s="196"/>
      <c r="F26" s="197"/>
      <c r="G26" s="309" t="s">
        <v>90</v>
      </c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10"/>
      <c r="AB26" s="125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7"/>
      <c r="AP26" s="125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3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2"/>
      <c r="BQ26" s="13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2"/>
      <c r="CE26" s="13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2"/>
      <c r="CU26" s="13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2"/>
      <c r="DH26" s="13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2"/>
    </row>
    <row r="27" spans="1:124" s="24" customFormat="1" ht="19.5" customHeight="1" hidden="1">
      <c r="A27" s="195" t="s">
        <v>23</v>
      </c>
      <c r="B27" s="196"/>
      <c r="C27" s="196"/>
      <c r="D27" s="196"/>
      <c r="E27" s="196"/>
      <c r="F27" s="197"/>
      <c r="G27" s="309" t="s">
        <v>141</v>
      </c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10"/>
      <c r="AB27" s="125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7"/>
      <c r="AP27" s="125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3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2"/>
      <c r="BQ27" s="13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2"/>
      <c r="CE27" s="13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2"/>
      <c r="CU27" s="13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2"/>
      <c r="DH27" s="13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2"/>
    </row>
    <row r="28" spans="1:124" s="24" customFormat="1" ht="40.5" customHeight="1">
      <c r="A28" s="195" t="s">
        <v>23</v>
      </c>
      <c r="B28" s="196"/>
      <c r="C28" s="196"/>
      <c r="D28" s="196"/>
      <c r="E28" s="196"/>
      <c r="F28" s="197"/>
      <c r="G28" s="309" t="s">
        <v>88</v>
      </c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10"/>
      <c r="AB28" s="125">
        <v>13</v>
      </c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7"/>
      <c r="AP28" s="131">
        <v>16287.79</v>
      </c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31">
        <f>AB28*AP28</f>
        <v>211741.27000000002</v>
      </c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2"/>
      <c r="BQ28" s="131">
        <f>BD28</f>
        <v>211741.27000000002</v>
      </c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2"/>
      <c r="CE28" s="13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2"/>
      <c r="CU28" s="13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2"/>
      <c r="DH28" s="13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2"/>
    </row>
    <row r="29" spans="1:124" s="24" customFormat="1" ht="40.5" customHeight="1">
      <c r="A29" s="195" t="s">
        <v>24</v>
      </c>
      <c r="B29" s="196"/>
      <c r="C29" s="196"/>
      <c r="D29" s="196"/>
      <c r="E29" s="196"/>
      <c r="F29" s="197"/>
      <c r="G29" s="309" t="s">
        <v>244</v>
      </c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10"/>
      <c r="AB29" s="125">
        <v>8</v>
      </c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7"/>
      <c r="AP29" s="131">
        <v>7715.8089</v>
      </c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31">
        <f>AB29*AP29</f>
        <v>61726.4712</v>
      </c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2"/>
      <c r="BQ29" s="131">
        <f>BD29</f>
        <v>61726.4712</v>
      </c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2"/>
      <c r="CE29" s="13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2"/>
      <c r="CU29" s="13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2"/>
      <c r="DH29" s="13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2"/>
    </row>
    <row r="30" spans="1:124" s="24" customFormat="1" ht="84" customHeight="1" hidden="1">
      <c r="A30" s="195" t="s">
        <v>288</v>
      </c>
      <c r="B30" s="196"/>
      <c r="C30" s="196"/>
      <c r="D30" s="196"/>
      <c r="E30" s="196"/>
      <c r="F30" s="197"/>
      <c r="G30" s="309" t="s">
        <v>91</v>
      </c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10"/>
      <c r="AB30" s="125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7"/>
      <c r="AP30" s="125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3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2"/>
      <c r="BQ30" s="13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2"/>
      <c r="CE30" s="13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2"/>
      <c r="CU30" s="13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2"/>
      <c r="DH30" s="13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2"/>
    </row>
    <row r="31" spans="1:124" s="24" customFormat="1" ht="16.5" customHeight="1" hidden="1">
      <c r="A31" s="195"/>
      <c r="B31" s="196"/>
      <c r="C31" s="196"/>
      <c r="D31" s="196"/>
      <c r="E31" s="196"/>
      <c r="F31" s="197"/>
      <c r="G31" s="309" t="s">
        <v>92</v>
      </c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10"/>
      <c r="AB31" s="125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7"/>
      <c r="AP31" s="125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3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2"/>
      <c r="BQ31" s="13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2"/>
      <c r="CE31" s="13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2"/>
      <c r="CU31" s="13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2"/>
      <c r="DH31" s="13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2"/>
    </row>
    <row r="32" spans="1:124" s="24" customFormat="1" ht="16.5" customHeight="1" hidden="1">
      <c r="A32" s="195"/>
      <c r="B32" s="196"/>
      <c r="C32" s="196"/>
      <c r="D32" s="196"/>
      <c r="E32" s="196"/>
      <c r="F32" s="197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10"/>
      <c r="AB32" s="125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7"/>
      <c r="AP32" s="125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3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2"/>
      <c r="BQ32" s="13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2"/>
      <c r="CE32" s="13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2"/>
      <c r="CU32" s="13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2"/>
      <c r="DH32" s="13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2"/>
    </row>
    <row r="33" spans="1:124" s="24" customFormat="1" ht="40.5" customHeight="1" hidden="1">
      <c r="A33" s="195" t="s">
        <v>7</v>
      </c>
      <c r="B33" s="196"/>
      <c r="C33" s="196"/>
      <c r="D33" s="196"/>
      <c r="E33" s="196"/>
      <c r="F33" s="197"/>
      <c r="G33" s="309" t="s">
        <v>93</v>
      </c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10"/>
      <c r="AB33" s="125" t="s">
        <v>1</v>
      </c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7"/>
      <c r="AP33" s="125" t="s">
        <v>1</v>
      </c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3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2"/>
      <c r="BQ33" s="13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2"/>
      <c r="CE33" s="13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2"/>
      <c r="CU33" s="13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2"/>
      <c r="DH33" s="13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2"/>
    </row>
    <row r="34" spans="1:124" s="24" customFormat="1" ht="66.75" customHeight="1" hidden="1">
      <c r="A34" s="195" t="s">
        <v>25</v>
      </c>
      <c r="B34" s="196"/>
      <c r="C34" s="196"/>
      <c r="D34" s="196"/>
      <c r="E34" s="196"/>
      <c r="F34" s="197"/>
      <c r="G34" s="309" t="s">
        <v>94</v>
      </c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10"/>
      <c r="AB34" s="125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7"/>
      <c r="AP34" s="125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3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2"/>
      <c r="BQ34" s="13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2"/>
      <c r="CE34" s="13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2"/>
      <c r="CU34" s="13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2"/>
      <c r="DH34" s="13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2"/>
    </row>
    <row r="35" spans="1:124" s="24" customFormat="1" ht="16.5" customHeight="1" hidden="1">
      <c r="A35" s="195" t="s">
        <v>26</v>
      </c>
      <c r="B35" s="196"/>
      <c r="C35" s="196"/>
      <c r="D35" s="196"/>
      <c r="E35" s="196"/>
      <c r="F35" s="197"/>
      <c r="G35" s="309" t="s">
        <v>95</v>
      </c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10"/>
      <c r="AB35" s="125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7"/>
      <c r="AP35" s="125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3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2"/>
      <c r="BQ35" s="13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2"/>
      <c r="CE35" s="13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2"/>
      <c r="CU35" s="13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2"/>
      <c r="DH35" s="13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2"/>
    </row>
    <row r="36" spans="1:124" s="24" customFormat="1" ht="16.5" customHeight="1" hidden="1">
      <c r="A36" s="195"/>
      <c r="B36" s="196"/>
      <c r="C36" s="196"/>
      <c r="D36" s="196"/>
      <c r="E36" s="196"/>
      <c r="F36" s="197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10"/>
      <c r="AB36" s="125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7"/>
      <c r="AP36" s="125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3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2"/>
      <c r="BQ36" s="13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2"/>
      <c r="CE36" s="13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2"/>
      <c r="CU36" s="13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2"/>
      <c r="DH36" s="13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2"/>
    </row>
    <row r="37" spans="1:124" s="24" customFormat="1" ht="26.25" customHeight="1">
      <c r="A37" s="195" t="s">
        <v>8</v>
      </c>
      <c r="B37" s="196"/>
      <c r="C37" s="196"/>
      <c r="D37" s="196"/>
      <c r="E37" s="196"/>
      <c r="F37" s="197"/>
      <c r="G37" s="309" t="s">
        <v>96</v>
      </c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10"/>
      <c r="AB37" s="125" t="s">
        <v>1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7"/>
      <c r="AP37" s="125" t="s">
        <v>1</v>
      </c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31">
        <f>BD39</f>
        <v>4220354.284639999</v>
      </c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2"/>
      <c r="BQ37" s="131">
        <f>BQ39</f>
        <v>4220354.284639999</v>
      </c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2"/>
      <c r="CE37" s="13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2"/>
      <c r="CU37" s="13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2"/>
      <c r="DH37" s="13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2"/>
    </row>
    <row r="38" spans="1:124" s="24" customFormat="1" ht="78.75" customHeight="1" hidden="1">
      <c r="A38" s="195" t="s">
        <v>11</v>
      </c>
      <c r="B38" s="196"/>
      <c r="C38" s="196"/>
      <c r="D38" s="196"/>
      <c r="E38" s="196"/>
      <c r="F38" s="197"/>
      <c r="G38" s="309" t="s">
        <v>97</v>
      </c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10"/>
      <c r="AB38" s="125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7"/>
      <c r="AP38" s="125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3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2"/>
      <c r="BQ38" s="13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2"/>
      <c r="CE38" s="13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2"/>
      <c r="CU38" s="13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2"/>
      <c r="DH38" s="13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2"/>
    </row>
    <row r="39" spans="1:124" s="24" customFormat="1" ht="78.75" customHeight="1">
      <c r="A39" s="195" t="s">
        <v>324</v>
      </c>
      <c r="B39" s="196"/>
      <c r="C39" s="196"/>
      <c r="D39" s="196"/>
      <c r="E39" s="196"/>
      <c r="F39" s="197"/>
      <c r="G39" s="309" t="s">
        <v>98</v>
      </c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10"/>
      <c r="AB39" s="125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7"/>
      <c r="AP39" s="125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31">
        <f>SUM(BD40:BP57)</f>
        <v>4220354.284639999</v>
      </c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2"/>
      <c r="BQ39" s="131">
        <f>SUM(BQ40:CD57)</f>
        <v>4220354.284639999</v>
      </c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2"/>
      <c r="CE39" s="13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2"/>
      <c r="CU39" s="13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2"/>
      <c r="DH39" s="13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2"/>
    </row>
    <row r="40" spans="1:124" s="24" customFormat="1" ht="27.75" customHeight="1">
      <c r="A40" s="195" t="s">
        <v>366</v>
      </c>
      <c r="B40" s="196"/>
      <c r="C40" s="196"/>
      <c r="D40" s="196"/>
      <c r="E40" s="196"/>
      <c r="F40" s="197"/>
      <c r="G40" s="309" t="s">
        <v>234</v>
      </c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10"/>
      <c r="AB40" s="207">
        <v>1</v>
      </c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9"/>
      <c r="AP40" s="131">
        <v>102660.05</v>
      </c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31">
        <f aca="true" t="shared" si="0" ref="BD40:BD56">AB40*AP40</f>
        <v>102660.05</v>
      </c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2"/>
      <c r="BQ40" s="131">
        <f aca="true" t="shared" si="1" ref="BQ40:BQ48">BD40</f>
        <v>102660.05</v>
      </c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2"/>
      <c r="CE40" s="13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2"/>
      <c r="CU40" s="13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2"/>
      <c r="DH40" s="13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2"/>
    </row>
    <row r="41" spans="1:124" s="24" customFormat="1" ht="27.75" customHeight="1">
      <c r="A41" s="195" t="s">
        <v>367</v>
      </c>
      <c r="B41" s="196"/>
      <c r="C41" s="196"/>
      <c r="D41" s="196"/>
      <c r="E41" s="196"/>
      <c r="F41" s="197"/>
      <c r="G41" s="309" t="s">
        <v>255</v>
      </c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10"/>
      <c r="AB41" s="207">
        <v>2</v>
      </c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9"/>
      <c r="AP41" s="131">
        <v>149267.83</v>
      </c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31">
        <f t="shared" si="0"/>
        <v>298535.66</v>
      </c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2"/>
      <c r="BQ41" s="131">
        <f t="shared" si="1"/>
        <v>298535.66</v>
      </c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2"/>
      <c r="CE41" s="13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2"/>
      <c r="CU41" s="13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2"/>
      <c r="DH41" s="13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2"/>
    </row>
    <row r="42" spans="1:124" s="24" customFormat="1" ht="20.25" customHeight="1">
      <c r="A42" s="195" t="s">
        <v>368</v>
      </c>
      <c r="B42" s="196"/>
      <c r="C42" s="196"/>
      <c r="D42" s="196"/>
      <c r="E42" s="196"/>
      <c r="F42" s="197"/>
      <c r="G42" s="309" t="s">
        <v>235</v>
      </c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10"/>
      <c r="AB42" s="207">
        <v>2</v>
      </c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9"/>
      <c r="AP42" s="131">
        <v>22667.29</v>
      </c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31">
        <f t="shared" si="0"/>
        <v>45334.58</v>
      </c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2"/>
      <c r="BQ42" s="131">
        <f t="shared" si="1"/>
        <v>45334.58</v>
      </c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2"/>
      <c r="CE42" s="13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2"/>
      <c r="CU42" s="13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2"/>
      <c r="DH42" s="13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2"/>
    </row>
    <row r="43" spans="1:124" s="24" customFormat="1" ht="24.75" customHeight="1">
      <c r="A43" s="195" t="s">
        <v>369</v>
      </c>
      <c r="B43" s="196"/>
      <c r="C43" s="196"/>
      <c r="D43" s="196"/>
      <c r="E43" s="196"/>
      <c r="F43" s="197"/>
      <c r="G43" s="309" t="s">
        <v>287</v>
      </c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10"/>
      <c r="AB43" s="207">
        <v>24</v>
      </c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9"/>
      <c r="AP43" s="131">
        <v>18000</v>
      </c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31">
        <f t="shared" si="0"/>
        <v>432000</v>
      </c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2"/>
      <c r="BQ43" s="131">
        <f>BD43</f>
        <v>432000</v>
      </c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2"/>
      <c r="CE43" s="13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2"/>
      <c r="CU43" s="13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2"/>
      <c r="DH43" s="13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2"/>
    </row>
    <row r="44" spans="1:124" s="24" customFormat="1" ht="25.5" customHeight="1">
      <c r="A44" s="195" t="s">
        <v>370</v>
      </c>
      <c r="B44" s="196"/>
      <c r="C44" s="196"/>
      <c r="D44" s="196"/>
      <c r="E44" s="196"/>
      <c r="F44" s="197"/>
      <c r="G44" s="309" t="s">
        <v>298</v>
      </c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10"/>
      <c r="AB44" s="207">
        <v>4</v>
      </c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9"/>
      <c r="AP44" s="131">
        <v>69000</v>
      </c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31">
        <f t="shared" si="0"/>
        <v>276000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2"/>
      <c r="BQ44" s="131">
        <f t="shared" si="1"/>
        <v>276000</v>
      </c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2"/>
      <c r="CE44" s="13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2"/>
      <c r="CU44" s="13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2"/>
      <c r="DH44" s="13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2"/>
    </row>
    <row r="45" spans="1:124" s="24" customFormat="1" ht="39" customHeight="1">
      <c r="A45" s="195" t="s">
        <v>371</v>
      </c>
      <c r="B45" s="196"/>
      <c r="C45" s="196"/>
      <c r="D45" s="196"/>
      <c r="E45" s="196"/>
      <c r="F45" s="197"/>
      <c r="G45" s="309" t="s">
        <v>290</v>
      </c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10"/>
      <c r="AB45" s="207">
        <v>24</v>
      </c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9"/>
      <c r="AP45" s="131">
        <v>14625</v>
      </c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31">
        <f t="shared" si="0"/>
        <v>351000</v>
      </c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2"/>
      <c r="BQ45" s="131">
        <f t="shared" si="1"/>
        <v>351000</v>
      </c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2"/>
      <c r="CE45" s="13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2"/>
      <c r="CU45" s="13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2"/>
      <c r="DH45" s="13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2"/>
    </row>
    <row r="46" spans="1:124" s="24" customFormat="1" ht="41.25" customHeight="1">
      <c r="A46" s="195" t="s">
        <v>372</v>
      </c>
      <c r="B46" s="196"/>
      <c r="C46" s="196"/>
      <c r="D46" s="196"/>
      <c r="E46" s="196"/>
      <c r="F46" s="197"/>
      <c r="G46" s="309" t="s">
        <v>300</v>
      </c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10"/>
      <c r="AB46" s="207">
        <v>4</v>
      </c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9"/>
      <c r="AP46" s="131">
        <v>120000</v>
      </c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31">
        <f t="shared" si="0"/>
        <v>480000</v>
      </c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2"/>
      <c r="BQ46" s="131">
        <f t="shared" si="1"/>
        <v>480000</v>
      </c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2"/>
      <c r="CE46" s="13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2"/>
      <c r="CU46" s="13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2"/>
      <c r="DH46" s="13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2"/>
    </row>
    <row r="47" spans="1:124" s="24" customFormat="1" ht="33" customHeight="1">
      <c r="A47" s="195" t="s">
        <v>373</v>
      </c>
      <c r="B47" s="196"/>
      <c r="C47" s="196"/>
      <c r="D47" s="196"/>
      <c r="E47" s="196"/>
      <c r="F47" s="197"/>
      <c r="G47" s="309" t="s">
        <v>236</v>
      </c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10"/>
      <c r="AB47" s="207">
        <v>36</v>
      </c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9"/>
      <c r="AP47" s="131">
        <v>4400</v>
      </c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31">
        <f t="shared" si="0"/>
        <v>158400</v>
      </c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2"/>
      <c r="BQ47" s="131">
        <f t="shared" si="1"/>
        <v>158400</v>
      </c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2"/>
      <c r="CE47" s="13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2"/>
      <c r="CU47" s="13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2"/>
      <c r="DH47" s="13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2"/>
    </row>
    <row r="48" spans="1:124" s="24" customFormat="1" ht="33" customHeight="1">
      <c r="A48" s="195" t="s">
        <v>374</v>
      </c>
      <c r="B48" s="196"/>
      <c r="C48" s="196"/>
      <c r="D48" s="196"/>
      <c r="E48" s="196"/>
      <c r="F48" s="197"/>
      <c r="G48" s="309" t="s">
        <v>238</v>
      </c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10"/>
      <c r="AB48" s="207">
        <v>18</v>
      </c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9"/>
      <c r="AP48" s="131">
        <v>11644.4444</v>
      </c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31">
        <f t="shared" si="0"/>
        <v>209599.99920000002</v>
      </c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2"/>
      <c r="BQ48" s="131">
        <f t="shared" si="1"/>
        <v>209599.99920000002</v>
      </c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2"/>
      <c r="CE48" s="13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2"/>
      <c r="CU48" s="13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2"/>
      <c r="DH48" s="13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2"/>
    </row>
    <row r="49" spans="1:124" s="24" customFormat="1" ht="39.75" customHeight="1">
      <c r="A49" s="195" t="s">
        <v>375</v>
      </c>
      <c r="B49" s="196"/>
      <c r="C49" s="196"/>
      <c r="D49" s="196"/>
      <c r="E49" s="196"/>
      <c r="F49" s="197"/>
      <c r="G49" s="309" t="s">
        <v>301</v>
      </c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10"/>
      <c r="AB49" s="207">
        <v>139</v>
      </c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9"/>
      <c r="AP49" s="321">
        <v>1258.8489</v>
      </c>
      <c r="AQ49" s="322"/>
      <c r="AR49" s="322"/>
      <c r="AS49" s="322"/>
      <c r="AT49" s="322"/>
      <c r="AU49" s="322"/>
      <c r="AV49" s="322"/>
      <c r="AW49" s="322"/>
      <c r="AX49" s="322"/>
      <c r="AY49" s="322"/>
      <c r="AZ49" s="322"/>
      <c r="BA49" s="322"/>
      <c r="BB49" s="322"/>
      <c r="BC49" s="322"/>
      <c r="BD49" s="131">
        <f t="shared" si="0"/>
        <v>174979.9971</v>
      </c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2"/>
      <c r="BQ49" s="131">
        <f aca="true" t="shared" si="2" ref="BQ49:BQ55">BD49</f>
        <v>174979.9971</v>
      </c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2"/>
      <c r="CE49" s="13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2"/>
      <c r="CU49" s="13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2"/>
      <c r="DH49" s="13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2"/>
    </row>
    <row r="50" spans="1:124" s="24" customFormat="1" ht="33" customHeight="1">
      <c r="A50" s="195" t="s">
        <v>376</v>
      </c>
      <c r="B50" s="196"/>
      <c r="C50" s="196"/>
      <c r="D50" s="196"/>
      <c r="E50" s="196"/>
      <c r="F50" s="197"/>
      <c r="G50" s="309" t="s">
        <v>302</v>
      </c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10"/>
      <c r="AB50" s="207">
        <v>1</v>
      </c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9"/>
      <c r="AP50" s="131">
        <v>12000</v>
      </c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31">
        <f t="shared" si="0"/>
        <v>12000</v>
      </c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2"/>
      <c r="BQ50" s="131">
        <f t="shared" si="2"/>
        <v>12000</v>
      </c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2"/>
      <c r="CE50" s="13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2"/>
      <c r="CU50" s="13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2"/>
      <c r="DH50" s="13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2"/>
    </row>
    <row r="51" spans="1:124" s="24" customFormat="1" ht="38.25" customHeight="1">
      <c r="A51" s="195" t="s">
        <v>377</v>
      </c>
      <c r="B51" s="196"/>
      <c r="C51" s="196"/>
      <c r="D51" s="196"/>
      <c r="E51" s="196"/>
      <c r="F51" s="197"/>
      <c r="G51" s="309" t="s">
        <v>303</v>
      </c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10"/>
      <c r="AB51" s="207">
        <v>1545</v>
      </c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9"/>
      <c r="AP51" s="323">
        <v>60.740452</v>
      </c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131">
        <f t="shared" si="0"/>
        <v>93843.99833999999</v>
      </c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131">
        <f t="shared" si="2"/>
        <v>93843.99833999999</v>
      </c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2"/>
      <c r="CE51" s="13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2"/>
      <c r="CU51" s="13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2"/>
      <c r="DH51" s="13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2"/>
    </row>
    <row r="52" spans="1:124" s="24" customFormat="1" ht="33" customHeight="1">
      <c r="A52" s="195" t="s">
        <v>378</v>
      </c>
      <c r="B52" s="196"/>
      <c r="C52" s="196"/>
      <c r="D52" s="196"/>
      <c r="E52" s="196"/>
      <c r="F52" s="197"/>
      <c r="G52" s="309" t="s">
        <v>304</v>
      </c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10"/>
      <c r="AB52" s="207">
        <v>2</v>
      </c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9"/>
      <c r="AP52" s="131">
        <v>29600</v>
      </c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31">
        <f t="shared" si="0"/>
        <v>59200</v>
      </c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2"/>
      <c r="BQ52" s="131">
        <f t="shared" si="2"/>
        <v>59200</v>
      </c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2"/>
      <c r="CE52" s="13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2"/>
      <c r="CU52" s="13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2"/>
      <c r="DH52" s="13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2"/>
    </row>
    <row r="53" spans="1:124" s="24" customFormat="1" ht="46.5" customHeight="1">
      <c r="A53" s="195" t="s">
        <v>379</v>
      </c>
      <c r="B53" s="196"/>
      <c r="C53" s="196"/>
      <c r="D53" s="196"/>
      <c r="E53" s="196"/>
      <c r="F53" s="197"/>
      <c r="G53" s="309" t="s">
        <v>305</v>
      </c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10"/>
      <c r="AB53" s="207">
        <v>12</v>
      </c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9"/>
      <c r="AP53" s="131">
        <v>46000</v>
      </c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31">
        <f t="shared" si="0"/>
        <v>552000</v>
      </c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2"/>
      <c r="BQ53" s="131">
        <f t="shared" si="2"/>
        <v>552000</v>
      </c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2"/>
      <c r="CE53" s="13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2"/>
      <c r="CU53" s="13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2"/>
      <c r="DH53" s="13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2"/>
    </row>
    <row r="54" spans="1:124" s="24" customFormat="1" ht="33" customHeight="1">
      <c r="A54" s="195" t="s">
        <v>380</v>
      </c>
      <c r="B54" s="196"/>
      <c r="C54" s="196"/>
      <c r="D54" s="196"/>
      <c r="E54" s="196"/>
      <c r="F54" s="197"/>
      <c r="G54" s="309" t="s">
        <v>306</v>
      </c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10"/>
      <c r="AB54" s="207">
        <v>12</v>
      </c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9"/>
      <c r="AP54" s="131">
        <v>8400</v>
      </c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31">
        <f t="shared" si="0"/>
        <v>100800</v>
      </c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2"/>
      <c r="BQ54" s="131">
        <f t="shared" si="2"/>
        <v>100800</v>
      </c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2"/>
      <c r="CE54" s="13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2"/>
      <c r="CU54" s="13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2"/>
      <c r="DH54" s="13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2"/>
    </row>
    <row r="55" spans="1:124" s="24" customFormat="1" ht="33" customHeight="1">
      <c r="A55" s="195" t="s">
        <v>381</v>
      </c>
      <c r="B55" s="196"/>
      <c r="C55" s="196"/>
      <c r="D55" s="196"/>
      <c r="E55" s="196"/>
      <c r="F55" s="197"/>
      <c r="G55" s="309" t="s">
        <v>307</v>
      </c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  <c r="AB55" s="207">
        <v>12</v>
      </c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9"/>
      <c r="AP55" s="131">
        <v>42000</v>
      </c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31">
        <f t="shared" si="0"/>
        <v>504000</v>
      </c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2"/>
      <c r="BQ55" s="131">
        <f t="shared" si="2"/>
        <v>504000</v>
      </c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2"/>
      <c r="CE55" s="13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2"/>
      <c r="CU55" s="13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2"/>
      <c r="DH55" s="13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2"/>
    </row>
    <row r="56" spans="1:124" s="24" customFormat="1" ht="71.25" customHeight="1">
      <c r="A56" s="195" t="s">
        <v>382</v>
      </c>
      <c r="B56" s="196"/>
      <c r="C56" s="196"/>
      <c r="D56" s="196"/>
      <c r="E56" s="196"/>
      <c r="F56" s="197"/>
      <c r="G56" s="309" t="s">
        <v>321</v>
      </c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10"/>
      <c r="AB56" s="207">
        <v>1</v>
      </c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9"/>
      <c r="AP56" s="131">
        <v>370000</v>
      </c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31">
        <f t="shared" si="0"/>
        <v>370000</v>
      </c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2"/>
      <c r="BQ56" s="131">
        <f>BD56</f>
        <v>370000</v>
      </c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2"/>
      <c r="CE56" s="13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2"/>
      <c r="CU56" s="13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2"/>
      <c r="DH56" s="13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2"/>
    </row>
    <row r="57" spans="1:124" s="24" customFormat="1" ht="24" customHeight="1" hidden="1">
      <c r="A57" s="195"/>
      <c r="B57" s="196"/>
      <c r="C57" s="196"/>
      <c r="D57" s="196"/>
      <c r="E57" s="196"/>
      <c r="F57" s="197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10"/>
      <c r="AB57" s="207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9"/>
      <c r="AP57" s="13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3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2"/>
      <c r="BQ57" s="13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2"/>
      <c r="CE57" s="13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2"/>
      <c r="CU57" s="13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2"/>
      <c r="DH57" s="13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2"/>
    </row>
    <row r="58" spans="1:124" s="24" customFormat="1" ht="66.75" customHeight="1">
      <c r="A58" s="195" t="s">
        <v>9</v>
      </c>
      <c r="B58" s="196"/>
      <c r="C58" s="196"/>
      <c r="D58" s="196"/>
      <c r="E58" s="196"/>
      <c r="F58" s="197"/>
      <c r="G58" s="309" t="s">
        <v>99</v>
      </c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10"/>
      <c r="AB58" s="125" t="s">
        <v>1</v>
      </c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7"/>
      <c r="AP58" s="125" t="s">
        <v>1</v>
      </c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31">
        <f>SUM(BD60:BP68)</f>
        <v>1951444.9999</v>
      </c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2"/>
      <c r="BQ58" s="131">
        <f>SUM(BQ60:CD68)</f>
        <v>1951444.9999</v>
      </c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2"/>
      <c r="CE58" s="13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2"/>
      <c r="CU58" s="13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2"/>
      <c r="DH58" s="13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2"/>
    </row>
    <row r="59" spans="1:124" s="24" customFormat="1" ht="16.5" customHeight="1">
      <c r="A59" s="195" t="s">
        <v>36</v>
      </c>
      <c r="B59" s="196"/>
      <c r="C59" s="196"/>
      <c r="D59" s="196"/>
      <c r="E59" s="196"/>
      <c r="F59" s="197"/>
      <c r="G59" s="309" t="s">
        <v>100</v>
      </c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10"/>
      <c r="AB59" s="125" t="s">
        <v>1</v>
      </c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7"/>
      <c r="AP59" s="125" t="s">
        <v>1</v>
      </c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5" t="s">
        <v>1</v>
      </c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7"/>
      <c r="BQ59" s="13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2"/>
      <c r="CE59" s="125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7"/>
      <c r="CU59" s="125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7"/>
      <c r="DH59" s="125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7"/>
    </row>
    <row r="60" spans="1:124" s="24" customFormat="1" ht="28.5" customHeight="1">
      <c r="A60" s="195" t="s">
        <v>266</v>
      </c>
      <c r="B60" s="196"/>
      <c r="C60" s="196"/>
      <c r="D60" s="196"/>
      <c r="E60" s="196"/>
      <c r="F60" s="197"/>
      <c r="G60" s="309" t="s">
        <v>237</v>
      </c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10"/>
      <c r="AB60" s="125">
        <v>12</v>
      </c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7"/>
      <c r="AP60" s="131">
        <v>14000</v>
      </c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31">
        <f aca="true" t="shared" si="3" ref="BD60:BD67">AB60*AP60</f>
        <v>168000</v>
      </c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2"/>
      <c r="BQ60" s="131">
        <f aca="true" t="shared" si="4" ref="BQ60:BQ67">BD60</f>
        <v>168000</v>
      </c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2"/>
      <c r="CE60" s="13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2"/>
      <c r="CU60" s="13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2"/>
      <c r="DH60" s="13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2"/>
    </row>
    <row r="61" spans="1:124" s="24" customFormat="1" ht="35.25" customHeight="1">
      <c r="A61" s="195" t="s">
        <v>267</v>
      </c>
      <c r="B61" s="196"/>
      <c r="C61" s="196"/>
      <c r="D61" s="196"/>
      <c r="E61" s="196"/>
      <c r="F61" s="197"/>
      <c r="G61" s="309" t="s">
        <v>289</v>
      </c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10"/>
      <c r="AB61" s="125">
        <v>0</v>
      </c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7"/>
      <c r="AP61" s="13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31">
        <f t="shared" si="3"/>
        <v>0</v>
      </c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2"/>
      <c r="BQ61" s="131">
        <f t="shared" si="4"/>
        <v>0</v>
      </c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2"/>
      <c r="CE61" s="13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2"/>
      <c r="CU61" s="13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2"/>
      <c r="DH61" s="13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2"/>
    </row>
    <row r="62" spans="1:124" s="24" customFormat="1" ht="35.25" customHeight="1">
      <c r="A62" s="195" t="s">
        <v>268</v>
      </c>
      <c r="B62" s="196"/>
      <c r="C62" s="196"/>
      <c r="D62" s="196"/>
      <c r="E62" s="196"/>
      <c r="F62" s="197"/>
      <c r="G62" s="309" t="s">
        <v>299</v>
      </c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10"/>
      <c r="AB62" s="125">
        <v>48</v>
      </c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7"/>
      <c r="AP62" s="131">
        <v>26950</v>
      </c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31">
        <f t="shared" si="3"/>
        <v>1293600</v>
      </c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2"/>
      <c r="BQ62" s="131">
        <f t="shared" si="4"/>
        <v>1293600</v>
      </c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2"/>
      <c r="CE62" s="13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2"/>
      <c r="CU62" s="13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2"/>
      <c r="DH62" s="13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2"/>
    </row>
    <row r="63" spans="1:124" s="24" customFormat="1" ht="45.75" customHeight="1">
      <c r="A63" s="195" t="s">
        <v>269</v>
      </c>
      <c r="B63" s="196"/>
      <c r="C63" s="196"/>
      <c r="D63" s="196"/>
      <c r="E63" s="196"/>
      <c r="F63" s="197"/>
      <c r="G63" s="309" t="s">
        <v>258</v>
      </c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10"/>
      <c r="AB63" s="125">
        <v>4</v>
      </c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7"/>
      <c r="AP63" s="131">
        <v>23040</v>
      </c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31">
        <f t="shared" si="3"/>
        <v>92160</v>
      </c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2"/>
      <c r="BQ63" s="131">
        <f t="shared" si="4"/>
        <v>92160</v>
      </c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2"/>
      <c r="CE63" s="13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2"/>
      <c r="CU63" s="13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2"/>
      <c r="DH63" s="13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2"/>
    </row>
    <row r="64" spans="1:124" s="24" customFormat="1" ht="66.75" customHeight="1">
      <c r="A64" s="195" t="s">
        <v>319</v>
      </c>
      <c r="B64" s="196"/>
      <c r="C64" s="196"/>
      <c r="D64" s="196"/>
      <c r="E64" s="196"/>
      <c r="F64" s="197"/>
      <c r="G64" s="309" t="s">
        <v>320</v>
      </c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10"/>
      <c r="AB64" s="125">
        <v>1</v>
      </c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7"/>
      <c r="AP64" s="131">
        <v>89000</v>
      </c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31">
        <f t="shared" si="3"/>
        <v>89000</v>
      </c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2"/>
      <c r="BQ64" s="131">
        <f t="shared" si="4"/>
        <v>89000</v>
      </c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2"/>
      <c r="CE64" s="13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2"/>
      <c r="CU64" s="13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2"/>
      <c r="DH64" s="13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2"/>
    </row>
    <row r="65" spans="1:124" s="24" customFormat="1" ht="66.75" customHeight="1">
      <c r="A65" s="195" t="s">
        <v>348</v>
      </c>
      <c r="B65" s="196"/>
      <c r="C65" s="196"/>
      <c r="D65" s="196"/>
      <c r="E65" s="196"/>
      <c r="F65" s="197"/>
      <c r="G65" s="309" t="s">
        <v>351</v>
      </c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10"/>
      <c r="AB65" s="125">
        <v>8</v>
      </c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7"/>
      <c r="AP65" s="131">
        <v>687.5</v>
      </c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31">
        <f t="shared" si="3"/>
        <v>5500</v>
      </c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2"/>
      <c r="BQ65" s="131">
        <f t="shared" si="4"/>
        <v>5500</v>
      </c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2"/>
      <c r="CE65" s="13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2"/>
      <c r="CU65" s="13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2"/>
      <c r="DH65" s="13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2"/>
    </row>
    <row r="66" spans="1:124" s="24" customFormat="1" ht="66.75" customHeight="1">
      <c r="A66" s="195" t="s">
        <v>349</v>
      </c>
      <c r="B66" s="196"/>
      <c r="C66" s="196"/>
      <c r="D66" s="196"/>
      <c r="E66" s="196"/>
      <c r="F66" s="197"/>
      <c r="G66" s="309" t="s">
        <v>352</v>
      </c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10"/>
      <c r="AB66" s="125">
        <v>2</v>
      </c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7"/>
      <c r="AP66" s="131">
        <v>22476.5</v>
      </c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31">
        <f t="shared" si="3"/>
        <v>44953</v>
      </c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2"/>
      <c r="BQ66" s="131">
        <f t="shared" si="4"/>
        <v>44953</v>
      </c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2"/>
      <c r="CE66" s="13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2"/>
      <c r="CU66" s="13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2"/>
      <c r="DH66" s="13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2"/>
    </row>
    <row r="67" spans="1:124" s="24" customFormat="1" ht="66.75" customHeight="1">
      <c r="A67" s="195" t="s">
        <v>350</v>
      </c>
      <c r="B67" s="196"/>
      <c r="C67" s="196"/>
      <c r="D67" s="196"/>
      <c r="E67" s="196"/>
      <c r="F67" s="197"/>
      <c r="G67" s="309" t="s">
        <v>353</v>
      </c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10"/>
      <c r="AB67" s="125">
        <v>7</v>
      </c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7"/>
      <c r="AP67" s="131">
        <v>36890.2857</v>
      </c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31">
        <f t="shared" si="3"/>
        <v>258231.9999</v>
      </c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2"/>
      <c r="BQ67" s="131">
        <f t="shared" si="4"/>
        <v>258231.9999</v>
      </c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2"/>
      <c r="CE67" s="13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2"/>
      <c r="CU67" s="13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2"/>
      <c r="DH67" s="13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2"/>
    </row>
    <row r="68" spans="1:124" s="24" customFormat="1" ht="16.5" customHeight="1" hidden="1">
      <c r="A68" s="195"/>
      <c r="B68" s="196"/>
      <c r="C68" s="196"/>
      <c r="D68" s="196"/>
      <c r="E68" s="196"/>
      <c r="F68" s="197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10"/>
      <c r="AB68" s="125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7"/>
      <c r="AP68" s="13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3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2"/>
      <c r="BQ68" s="13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2"/>
      <c r="CE68" s="13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2"/>
      <c r="CU68" s="13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2"/>
      <c r="DH68" s="13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2"/>
    </row>
    <row r="69" spans="1:124" s="24" customFormat="1" ht="26.25" customHeight="1">
      <c r="A69" s="195" t="s">
        <v>10</v>
      </c>
      <c r="B69" s="196"/>
      <c r="C69" s="196"/>
      <c r="D69" s="196"/>
      <c r="E69" s="196"/>
      <c r="F69" s="197"/>
      <c r="G69" s="309" t="s">
        <v>102</v>
      </c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10"/>
      <c r="AB69" s="125" t="s">
        <v>1</v>
      </c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7"/>
      <c r="AP69" s="125" t="s">
        <v>1</v>
      </c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31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7"/>
      <c r="BQ69" s="125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7"/>
      <c r="CE69" s="125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7"/>
      <c r="CU69" s="125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7"/>
      <c r="DH69" s="125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7"/>
    </row>
    <row r="70" spans="1:124" s="24" customFormat="1" ht="16.5" customHeight="1">
      <c r="A70" s="195" t="s">
        <v>101</v>
      </c>
      <c r="B70" s="196"/>
      <c r="C70" s="196"/>
      <c r="D70" s="196"/>
      <c r="E70" s="196"/>
      <c r="F70" s="197"/>
      <c r="G70" s="309" t="s">
        <v>100</v>
      </c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10"/>
      <c r="AB70" s="125" t="s">
        <v>1</v>
      </c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7"/>
      <c r="AP70" s="125" t="s">
        <v>1</v>
      </c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5" t="s">
        <v>1</v>
      </c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7"/>
      <c r="BQ70" s="125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7"/>
      <c r="CE70" s="125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7"/>
      <c r="CU70" s="125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7"/>
      <c r="DH70" s="125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7"/>
    </row>
    <row r="71" spans="1:124" s="24" customFormat="1" ht="16.5" customHeight="1" hidden="1">
      <c r="A71" s="195"/>
      <c r="B71" s="196"/>
      <c r="C71" s="196"/>
      <c r="D71" s="196"/>
      <c r="E71" s="196"/>
      <c r="F71" s="197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10"/>
      <c r="AB71" s="125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7"/>
      <c r="AP71" s="125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5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7"/>
      <c r="BQ71" s="125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7"/>
      <c r="CE71" s="125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7"/>
      <c r="CU71" s="125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7"/>
      <c r="DH71" s="125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6"/>
      <c r="DT71" s="127"/>
    </row>
    <row r="72" spans="1:124" s="24" customFormat="1" ht="42.75" customHeight="1">
      <c r="A72" s="195" t="s">
        <v>13</v>
      </c>
      <c r="B72" s="196"/>
      <c r="C72" s="196"/>
      <c r="D72" s="196"/>
      <c r="E72" s="196"/>
      <c r="F72" s="197"/>
      <c r="G72" s="309" t="s">
        <v>222</v>
      </c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10"/>
      <c r="AB72" s="125" t="s">
        <v>1</v>
      </c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7"/>
      <c r="AP72" s="125" t="s">
        <v>1</v>
      </c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31">
        <f>BD73+BD76+BD74+BD75</f>
        <v>1960013.26</v>
      </c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2"/>
      <c r="BQ72" s="131">
        <f>BQ73+BQ74+BQ75</f>
        <v>1907685.51</v>
      </c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2"/>
      <c r="CE72" s="125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7"/>
      <c r="CU72" s="131">
        <f>CU76</f>
        <v>52327.75</v>
      </c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7"/>
      <c r="DH72" s="125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7"/>
    </row>
    <row r="73" spans="1:124" s="24" customFormat="1" ht="42.75" customHeight="1">
      <c r="A73" s="195" t="s">
        <v>223</v>
      </c>
      <c r="B73" s="196"/>
      <c r="C73" s="196"/>
      <c r="D73" s="196"/>
      <c r="E73" s="196"/>
      <c r="F73" s="197"/>
      <c r="G73" s="309" t="s">
        <v>361</v>
      </c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10"/>
      <c r="AB73" s="125">
        <v>1</v>
      </c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7"/>
      <c r="AP73" s="131">
        <v>742058.51</v>
      </c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31">
        <f>AB73*AP73</f>
        <v>742058.51</v>
      </c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2"/>
      <c r="BQ73" s="131">
        <f>BD73</f>
        <v>742058.51</v>
      </c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2"/>
      <c r="CE73" s="13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2"/>
      <c r="CU73" s="13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2"/>
      <c r="DH73" s="13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2"/>
    </row>
    <row r="74" spans="1:124" s="24" customFormat="1" ht="42.75" customHeight="1">
      <c r="A74" s="195" t="s">
        <v>252</v>
      </c>
      <c r="B74" s="196"/>
      <c r="C74" s="196"/>
      <c r="D74" s="196"/>
      <c r="E74" s="196"/>
      <c r="F74" s="197"/>
      <c r="G74" s="309" t="s">
        <v>224</v>
      </c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10"/>
      <c r="AB74" s="125">
        <v>1</v>
      </c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7"/>
      <c r="AP74" s="131">
        <v>602313</v>
      </c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31">
        <f>AB74*AP74</f>
        <v>602313</v>
      </c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2"/>
      <c r="BQ74" s="131">
        <f>BD74</f>
        <v>602313</v>
      </c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2"/>
      <c r="CE74" s="13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2"/>
      <c r="CU74" s="13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2"/>
      <c r="DH74" s="13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2"/>
    </row>
    <row r="75" spans="1:124" s="24" customFormat="1" ht="42.75" customHeight="1">
      <c r="A75" s="195" t="s">
        <v>362</v>
      </c>
      <c r="B75" s="196"/>
      <c r="C75" s="196"/>
      <c r="D75" s="196"/>
      <c r="E75" s="196"/>
      <c r="F75" s="197"/>
      <c r="G75" s="309" t="s">
        <v>361</v>
      </c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10"/>
      <c r="AB75" s="125">
        <v>1</v>
      </c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7"/>
      <c r="AP75" s="131">
        <v>563314</v>
      </c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31">
        <f>AB75*AP75</f>
        <v>563314</v>
      </c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2"/>
      <c r="BQ75" s="131">
        <f>BD75</f>
        <v>563314</v>
      </c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2"/>
      <c r="CE75" s="13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2"/>
      <c r="CU75" s="13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2"/>
      <c r="DH75" s="13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2"/>
    </row>
    <row r="76" spans="1:124" s="24" customFormat="1" ht="24.75" customHeight="1">
      <c r="A76" s="195" t="s">
        <v>383</v>
      </c>
      <c r="B76" s="196"/>
      <c r="C76" s="196"/>
      <c r="D76" s="196"/>
      <c r="E76" s="196"/>
      <c r="F76" s="197"/>
      <c r="G76" s="309" t="s">
        <v>226</v>
      </c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10"/>
      <c r="AB76" s="125">
        <v>1</v>
      </c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7"/>
      <c r="AP76" s="131">
        <v>52327.75</v>
      </c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31">
        <f>AP76</f>
        <v>52327.75</v>
      </c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2"/>
      <c r="BQ76" s="13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2"/>
      <c r="CE76" s="13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2"/>
      <c r="CU76" s="131">
        <v>52327.75</v>
      </c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2"/>
      <c r="DH76" s="13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2"/>
    </row>
    <row r="77" spans="1:124" s="24" customFormat="1" ht="16.5" customHeight="1">
      <c r="A77" s="190" t="s">
        <v>17</v>
      </c>
      <c r="B77" s="314"/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  <c r="AU77" s="314"/>
      <c r="AV77" s="314"/>
      <c r="AW77" s="314"/>
      <c r="AX77" s="314"/>
      <c r="AY77" s="314"/>
      <c r="AZ77" s="314"/>
      <c r="BA77" s="314"/>
      <c r="BB77" s="314"/>
      <c r="BC77" s="315"/>
      <c r="BD77" s="131">
        <f>BD72+BD58+BD39+BD25</f>
        <v>8405280.28574</v>
      </c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7"/>
      <c r="BQ77" s="131">
        <f>BQ72+BQ58+BQ37+BQ25</f>
        <v>8352952.535739999</v>
      </c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7"/>
      <c r="CE77" s="125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7"/>
      <c r="CU77" s="131">
        <f>CU76</f>
        <v>52327.75</v>
      </c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2"/>
      <c r="DH77" s="125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7"/>
    </row>
  </sheetData>
  <sheetProtection/>
  <mergeCells count="601">
    <mergeCell ref="CU75:DG75"/>
    <mergeCell ref="DH75:DT75"/>
    <mergeCell ref="CE74:CT74"/>
    <mergeCell ref="CU74:DG74"/>
    <mergeCell ref="DH74:DT74"/>
    <mergeCell ref="A75:F75"/>
    <mergeCell ref="G75:AA75"/>
    <mergeCell ref="AB75:AO75"/>
    <mergeCell ref="AP75:BC75"/>
    <mergeCell ref="BD75:BP75"/>
    <mergeCell ref="BQ75:CD75"/>
    <mergeCell ref="CE75:CT75"/>
    <mergeCell ref="A74:F74"/>
    <mergeCell ref="G74:AA74"/>
    <mergeCell ref="AB74:AO74"/>
    <mergeCell ref="AP74:BC74"/>
    <mergeCell ref="BD74:BP74"/>
    <mergeCell ref="BQ74:CD74"/>
    <mergeCell ref="DH14:DT14"/>
    <mergeCell ref="A15:F15"/>
    <mergeCell ref="G15:Z15"/>
    <mergeCell ref="AA15:AN15"/>
    <mergeCell ref="AO15:BB15"/>
    <mergeCell ref="BC15:BP15"/>
    <mergeCell ref="BQ15:CD15"/>
    <mergeCell ref="CE15:CT15"/>
    <mergeCell ref="CU15:DG15"/>
    <mergeCell ref="DH15:DT15"/>
    <mergeCell ref="CU13:DG13"/>
    <mergeCell ref="DH13:DT13"/>
    <mergeCell ref="A14:F14"/>
    <mergeCell ref="G14:Z14"/>
    <mergeCell ref="AA14:AN14"/>
    <mergeCell ref="AO14:BB14"/>
    <mergeCell ref="BC14:BP14"/>
    <mergeCell ref="BQ14:CD14"/>
    <mergeCell ref="CE14:CT14"/>
    <mergeCell ref="CU14:DG14"/>
    <mergeCell ref="CE64:CT64"/>
    <mergeCell ref="CU64:DG64"/>
    <mergeCell ref="DH64:DT64"/>
    <mergeCell ref="A13:F13"/>
    <mergeCell ref="G13:Z13"/>
    <mergeCell ref="AA13:AN13"/>
    <mergeCell ref="AO13:BB13"/>
    <mergeCell ref="BC13:BP13"/>
    <mergeCell ref="BQ13:CD13"/>
    <mergeCell ref="CE13:CT13"/>
    <mergeCell ref="A64:F64"/>
    <mergeCell ref="G64:AA64"/>
    <mergeCell ref="AB64:AO64"/>
    <mergeCell ref="AP64:BC64"/>
    <mergeCell ref="BD64:BP64"/>
    <mergeCell ref="BQ64:CD64"/>
    <mergeCell ref="DH55:DT55"/>
    <mergeCell ref="A56:F56"/>
    <mergeCell ref="G56:AA56"/>
    <mergeCell ref="AB56:AO56"/>
    <mergeCell ref="AP56:BC56"/>
    <mergeCell ref="BD56:BP56"/>
    <mergeCell ref="BQ56:CD56"/>
    <mergeCell ref="CE56:CT56"/>
    <mergeCell ref="CU56:DG56"/>
    <mergeCell ref="DH56:DT56"/>
    <mergeCell ref="CU54:DG54"/>
    <mergeCell ref="DH54:DT54"/>
    <mergeCell ref="A55:F55"/>
    <mergeCell ref="G55:AA55"/>
    <mergeCell ref="AB55:AO55"/>
    <mergeCell ref="AP55:BC55"/>
    <mergeCell ref="BD55:BP55"/>
    <mergeCell ref="BQ55:CD55"/>
    <mergeCell ref="CE55:CT55"/>
    <mergeCell ref="CU55:DG55"/>
    <mergeCell ref="CE53:CT53"/>
    <mergeCell ref="CU53:DG53"/>
    <mergeCell ref="DH53:DT53"/>
    <mergeCell ref="A54:F54"/>
    <mergeCell ref="G54:AA54"/>
    <mergeCell ref="AB54:AO54"/>
    <mergeCell ref="AP54:BC54"/>
    <mergeCell ref="BD54:BP54"/>
    <mergeCell ref="BQ54:CD54"/>
    <mergeCell ref="CE54:CT54"/>
    <mergeCell ref="A53:F53"/>
    <mergeCell ref="G53:AA53"/>
    <mergeCell ref="AB53:AO53"/>
    <mergeCell ref="AP53:BC53"/>
    <mergeCell ref="BD53:BP53"/>
    <mergeCell ref="BQ53:CD53"/>
    <mergeCell ref="DH51:DT51"/>
    <mergeCell ref="A52:F52"/>
    <mergeCell ref="G52:AA52"/>
    <mergeCell ref="AB52:AO52"/>
    <mergeCell ref="AP52:BC52"/>
    <mergeCell ref="BD52:BP52"/>
    <mergeCell ref="BQ52:CD52"/>
    <mergeCell ref="CE52:CT52"/>
    <mergeCell ref="CU52:DG52"/>
    <mergeCell ref="DH52:DT52"/>
    <mergeCell ref="CU50:DG50"/>
    <mergeCell ref="DH50:DT50"/>
    <mergeCell ref="A51:F51"/>
    <mergeCell ref="G51:AA51"/>
    <mergeCell ref="AB51:AO51"/>
    <mergeCell ref="AP51:BC51"/>
    <mergeCell ref="BD51:BP51"/>
    <mergeCell ref="BQ51:CD51"/>
    <mergeCell ref="CE51:CT51"/>
    <mergeCell ref="CU51:DG51"/>
    <mergeCell ref="CE49:CT49"/>
    <mergeCell ref="CU49:DG49"/>
    <mergeCell ref="DH49:DT49"/>
    <mergeCell ref="A50:F50"/>
    <mergeCell ref="G50:AA50"/>
    <mergeCell ref="AB50:AO50"/>
    <mergeCell ref="AP50:BC50"/>
    <mergeCell ref="BD50:BP50"/>
    <mergeCell ref="BQ50:CD50"/>
    <mergeCell ref="CE50:CT50"/>
    <mergeCell ref="A49:F49"/>
    <mergeCell ref="G49:AA49"/>
    <mergeCell ref="AB49:AO49"/>
    <mergeCell ref="AP49:BC49"/>
    <mergeCell ref="BD49:BP49"/>
    <mergeCell ref="BQ49:CD49"/>
    <mergeCell ref="DH62:DT62"/>
    <mergeCell ref="CU29:DG29"/>
    <mergeCell ref="DH29:DT29"/>
    <mergeCell ref="A62:F62"/>
    <mergeCell ref="G62:AA62"/>
    <mergeCell ref="AB62:AO62"/>
    <mergeCell ref="AP62:BC62"/>
    <mergeCell ref="BD62:BP62"/>
    <mergeCell ref="BQ62:CD62"/>
    <mergeCell ref="CE62:CT62"/>
    <mergeCell ref="CU62:DG62"/>
    <mergeCell ref="CE43:CT43"/>
    <mergeCell ref="CU43:DG43"/>
    <mergeCell ref="DH43:DT43"/>
    <mergeCell ref="A29:F29"/>
    <mergeCell ref="G29:AA29"/>
    <mergeCell ref="AB29:AO29"/>
    <mergeCell ref="AP29:BC29"/>
    <mergeCell ref="BD29:BP29"/>
    <mergeCell ref="BQ29:CD29"/>
    <mergeCell ref="CE29:CT29"/>
    <mergeCell ref="A43:F43"/>
    <mergeCell ref="G43:AA43"/>
    <mergeCell ref="AB43:AO43"/>
    <mergeCell ref="AP43:BC43"/>
    <mergeCell ref="BD43:BP43"/>
    <mergeCell ref="BQ43:CD43"/>
    <mergeCell ref="A32:F32"/>
    <mergeCell ref="G32:AA32"/>
    <mergeCell ref="AB32:AO32"/>
    <mergeCell ref="CE63:CT63"/>
    <mergeCell ref="CU63:DG63"/>
    <mergeCell ref="DH63:DT63"/>
    <mergeCell ref="G63:AA63"/>
    <mergeCell ref="AB63:AO63"/>
    <mergeCell ref="AP63:BC63"/>
    <mergeCell ref="BD63:BP63"/>
    <mergeCell ref="BQ63:CD63"/>
    <mergeCell ref="BC4:BP6"/>
    <mergeCell ref="AO8:BB8"/>
    <mergeCell ref="AA4:AN6"/>
    <mergeCell ref="G4:Z6"/>
    <mergeCell ref="BC9:BP9"/>
    <mergeCell ref="CU22:DT22"/>
    <mergeCell ref="BQ4:DT4"/>
    <mergeCell ref="BQ5:CD6"/>
    <mergeCell ref="CE5:CT6"/>
    <mergeCell ref="BQ21:DT21"/>
    <mergeCell ref="BQ22:CD23"/>
    <mergeCell ref="CE22:CT23"/>
    <mergeCell ref="G11:Z11"/>
    <mergeCell ref="AA11:AN11"/>
    <mergeCell ref="AO11:BB11"/>
    <mergeCell ref="CU10:DG10"/>
    <mergeCell ref="CE16:CT16"/>
    <mergeCell ref="CE11:CT11"/>
    <mergeCell ref="G12:Z12"/>
    <mergeCell ref="AA12:AN12"/>
    <mergeCell ref="CE9:CT9"/>
    <mergeCell ref="A4:F6"/>
    <mergeCell ref="CU5:DT5"/>
    <mergeCell ref="AO4:BB6"/>
    <mergeCell ref="CE8:CT8"/>
    <mergeCell ref="CE10:CT10"/>
    <mergeCell ref="AA8:AN8"/>
    <mergeCell ref="A9:F9"/>
    <mergeCell ref="G9:Z9"/>
    <mergeCell ref="AA9:AN9"/>
    <mergeCell ref="AO9:BB9"/>
    <mergeCell ref="BC10:BP10"/>
    <mergeCell ref="BQ9:CD9"/>
    <mergeCell ref="BQ10:CD10"/>
    <mergeCell ref="BC16:BP16"/>
    <mergeCell ref="BQ16:CD16"/>
    <mergeCell ref="AO12:BB12"/>
    <mergeCell ref="A10:F10"/>
    <mergeCell ref="G10:Z10"/>
    <mergeCell ref="AA10:AN10"/>
    <mergeCell ref="AO10:BB10"/>
    <mergeCell ref="A11:F11"/>
    <mergeCell ref="A16:F16"/>
    <mergeCell ref="G16:Z16"/>
    <mergeCell ref="AA16:AN16"/>
    <mergeCell ref="AO16:BB16"/>
    <mergeCell ref="A12:F12"/>
    <mergeCell ref="A7:F7"/>
    <mergeCell ref="CE7:CT7"/>
    <mergeCell ref="BC8:BP8"/>
    <mergeCell ref="BQ8:CD8"/>
    <mergeCell ref="CE12:CT12"/>
    <mergeCell ref="G7:Z7"/>
    <mergeCell ref="AO7:BB7"/>
    <mergeCell ref="AA7:AN7"/>
    <mergeCell ref="A8:F8"/>
    <mergeCell ref="G8:Z8"/>
    <mergeCell ref="DH6:DT6"/>
    <mergeCell ref="CU6:DG6"/>
    <mergeCell ref="CU12:DG12"/>
    <mergeCell ref="DH12:DT12"/>
    <mergeCell ref="CU7:DG7"/>
    <mergeCell ref="DH7:DT7"/>
    <mergeCell ref="CU8:DG8"/>
    <mergeCell ref="DH8:DT8"/>
    <mergeCell ref="CU9:DG9"/>
    <mergeCell ref="DH9:DT9"/>
    <mergeCell ref="DH17:DT17"/>
    <mergeCell ref="CU11:DG11"/>
    <mergeCell ref="DH11:DT11"/>
    <mergeCell ref="BC7:BP7"/>
    <mergeCell ref="BQ7:CD7"/>
    <mergeCell ref="BC17:BP17"/>
    <mergeCell ref="BQ11:CD11"/>
    <mergeCell ref="DH10:DT10"/>
    <mergeCell ref="BC11:BP11"/>
    <mergeCell ref="DH16:DT16"/>
    <mergeCell ref="AB21:AO23"/>
    <mergeCell ref="AP21:BC23"/>
    <mergeCell ref="BD21:BP23"/>
    <mergeCell ref="CU23:DG23"/>
    <mergeCell ref="BC12:BP12"/>
    <mergeCell ref="BQ12:CD12"/>
    <mergeCell ref="CE17:CT17"/>
    <mergeCell ref="CU17:DG17"/>
    <mergeCell ref="BQ17:CD17"/>
    <mergeCell ref="CU16:DG16"/>
    <mergeCell ref="DH23:DT23"/>
    <mergeCell ref="A24:F24"/>
    <mergeCell ref="G24:AA24"/>
    <mergeCell ref="AB24:AO24"/>
    <mergeCell ref="AP24:BC24"/>
    <mergeCell ref="BD24:BP24"/>
    <mergeCell ref="BQ24:CD24"/>
    <mergeCell ref="CE24:CT24"/>
    <mergeCell ref="A21:F23"/>
    <mergeCell ref="G21:AA23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DH26:DT26"/>
    <mergeCell ref="A27:F27"/>
    <mergeCell ref="G27:AA27"/>
    <mergeCell ref="AB27:AO27"/>
    <mergeCell ref="AP27:BC27"/>
    <mergeCell ref="BD27:BP27"/>
    <mergeCell ref="BQ27:CD27"/>
    <mergeCell ref="CE27:CT27"/>
    <mergeCell ref="CU27:DG27"/>
    <mergeCell ref="DH27:DT27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A30:F30"/>
    <mergeCell ref="G30:AA30"/>
    <mergeCell ref="AB30:AO30"/>
    <mergeCell ref="AP30:BC30"/>
    <mergeCell ref="BD30:BP30"/>
    <mergeCell ref="BQ30:CD30"/>
    <mergeCell ref="CE30:CT30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DH31:DT31"/>
    <mergeCell ref="AP32:BC32"/>
    <mergeCell ref="BD32:BP32"/>
    <mergeCell ref="BQ32:CD32"/>
    <mergeCell ref="CE32:CT32"/>
    <mergeCell ref="CU32:DG32"/>
    <mergeCell ref="DH32:DT32"/>
    <mergeCell ref="A33:F33"/>
    <mergeCell ref="G33:AA33"/>
    <mergeCell ref="AB33:AO33"/>
    <mergeCell ref="AP33:BC33"/>
    <mergeCell ref="BD33:BP33"/>
    <mergeCell ref="BQ33:CD33"/>
    <mergeCell ref="CE33:CT33"/>
    <mergeCell ref="CU33:DG33"/>
    <mergeCell ref="DH33:DT33"/>
    <mergeCell ref="A34:F34"/>
    <mergeCell ref="G34:AA34"/>
    <mergeCell ref="AB34:AO34"/>
    <mergeCell ref="AP34:BC34"/>
    <mergeCell ref="BD34:BP34"/>
    <mergeCell ref="BQ34:CD34"/>
    <mergeCell ref="CE34:CT34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CU35:DG35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DH36:DT36"/>
    <mergeCell ref="A37:F37"/>
    <mergeCell ref="G37:AA37"/>
    <mergeCell ref="AB37:AO37"/>
    <mergeCell ref="AP37:BC37"/>
    <mergeCell ref="BD37:BP37"/>
    <mergeCell ref="BQ37:CD37"/>
    <mergeCell ref="CE37:CT37"/>
    <mergeCell ref="CU37:DG37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CU39:DG39"/>
    <mergeCell ref="DH39:DT39"/>
    <mergeCell ref="A57:F57"/>
    <mergeCell ref="G57:AA57"/>
    <mergeCell ref="AB57:AO57"/>
    <mergeCell ref="AP57:BC57"/>
    <mergeCell ref="BD57:BP57"/>
    <mergeCell ref="BQ57:CD57"/>
    <mergeCell ref="CE57:CT57"/>
    <mergeCell ref="CU57:DG57"/>
    <mergeCell ref="DH57:DT57"/>
    <mergeCell ref="A58:F58"/>
    <mergeCell ref="G58:AA58"/>
    <mergeCell ref="AB58:AO58"/>
    <mergeCell ref="AP58:BC58"/>
    <mergeCell ref="BD58:BP58"/>
    <mergeCell ref="BQ58:CD58"/>
    <mergeCell ref="CE58:CT58"/>
    <mergeCell ref="CU58:DG58"/>
    <mergeCell ref="DH58:DT58"/>
    <mergeCell ref="A59:F59"/>
    <mergeCell ref="G59:AA59"/>
    <mergeCell ref="AB59:AO59"/>
    <mergeCell ref="AP59:BC59"/>
    <mergeCell ref="BD59:BP59"/>
    <mergeCell ref="BQ59:CD59"/>
    <mergeCell ref="CE59:CT59"/>
    <mergeCell ref="CU59:DG59"/>
    <mergeCell ref="DH59:DT59"/>
    <mergeCell ref="A68:F68"/>
    <mergeCell ref="G68:AA68"/>
    <mergeCell ref="AB68:AO68"/>
    <mergeCell ref="AP68:BC68"/>
    <mergeCell ref="BD68:BP68"/>
    <mergeCell ref="BQ68:CD68"/>
    <mergeCell ref="CE68:CT68"/>
    <mergeCell ref="CU68:DG68"/>
    <mergeCell ref="DH68:DT68"/>
    <mergeCell ref="A69:F69"/>
    <mergeCell ref="G69:AA69"/>
    <mergeCell ref="AB69:AO69"/>
    <mergeCell ref="AP69:BC69"/>
    <mergeCell ref="BD69:BP69"/>
    <mergeCell ref="BQ69:CD69"/>
    <mergeCell ref="CE69:CT69"/>
    <mergeCell ref="CU69:DG69"/>
    <mergeCell ref="DH69:DT69"/>
    <mergeCell ref="A70:F70"/>
    <mergeCell ref="G70:AA70"/>
    <mergeCell ref="AB70:AO70"/>
    <mergeCell ref="AP70:BC70"/>
    <mergeCell ref="BD70:BP70"/>
    <mergeCell ref="BQ70:CD70"/>
    <mergeCell ref="CE70:CT70"/>
    <mergeCell ref="CU70:DG70"/>
    <mergeCell ref="DH70:DT70"/>
    <mergeCell ref="CE77:CT77"/>
    <mergeCell ref="A76:F76"/>
    <mergeCell ref="G76:AA76"/>
    <mergeCell ref="AB76:AO76"/>
    <mergeCell ref="AP76:BC76"/>
    <mergeCell ref="BD76:BP76"/>
    <mergeCell ref="BQ76:CD76"/>
    <mergeCell ref="CE76:CT76"/>
    <mergeCell ref="A17:BB17"/>
    <mergeCell ref="A77:BC77"/>
    <mergeCell ref="CU77:DG77"/>
    <mergeCell ref="DH77:DT77"/>
    <mergeCell ref="CU76:DG76"/>
    <mergeCell ref="DH76:DT76"/>
    <mergeCell ref="BD77:BP77"/>
    <mergeCell ref="BQ77:CD77"/>
    <mergeCell ref="A71:F71"/>
    <mergeCell ref="G71:AA71"/>
    <mergeCell ref="AB71:AO71"/>
    <mergeCell ref="AP71:BC71"/>
    <mergeCell ref="BD71:BP71"/>
    <mergeCell ref="BQ71:CD71"/>
    <mergeCell ref="CE71:CT71"/>
    <mergeCell ref="CU71:DG71"/>
    <mergeCell ref="DH71:DT71"/>
    <mergeCell ref="A72:F72"/>
    <mergeCell ref="G72:AA72"/>
    <mergeCell ref="AB72:AO72"/>
    <mergeCell ref="AP72:BC72"/>
    <mergeCell ref="BD72:BP72"/>
    <mergeCell ref="BQ72:CD72"/>
    <mergeCell ref="CE72:CT72"/>
    <mergeCell ref="CU72:DG72"/>
    <mergeCell ref="DH72:DT72"/>
    <mergeCell ref="A73:F73"/>
    <mergeCell ref="G73:AA73"/>
    <mergeCell ref="AB73:AO73"/>
    <mergeCell ref="AP73:BC73"/>
    <mergeCell ref="BD73:BP73"/>
    <mergeCell ref="BQ73:CD73"/>
    <mergeCell ref="CE73:CT73"/>
    <mergeCell ref="CU73:DG73"/>
    <mergeCell ref="DH73:DT73"/>
    <mergeCell ref="A44:F44"/>
    <mergeCell ref="G44:AA44"/>
    <mergeCell ref="AB44:AO44"/>
    <mergeCell ref="AP44:BC44"/>
    <mergeCell ref="BD44:BP44"/>
    <mergeCell ref="BQ44:CD44"/>
    <mergeCell ref="CE44:CT44"/>
    <mergeCell ref="CU44:DG44"/>
    <mergeCell ref="DH44:DT44"/>
    <mergeCell ref="A45:F45"/>
    <mergeCell ref="G45:AA45"/>
    <mergeCell ref="AB45:AO45"/>
    <mergeCell ref="AP45:BC45"/>
    <mergeCell ref="BD45:BP45"/>
    <mergeCell ref="BQ45:CD45"/>
    <mergeCell ref="CE45:CT45"/>
    <mergeCell ref="CU45:DG45"/>
    <mergeCell ref="DH45:DT45"/>
    <mergeCell ref="A40:F40"/>
    <mergeCell ref="G40:AA40"/>
    <mergeCell ref="AB40:AO40"/>
    <mergeCell ref="AP40:BC40"/>
    <mergeCell ref="BD40:BP40"/>
    <mergeCell ref="BQ40:CD40"/>
    <mergeCell ref="CE40:CT40"/>
    <mergeCell ref="CU40:DG40"/>
    <mergeCell ref="DH40:DT40"/>
    <mergeCell ref="A41:F41"/>
    <mergeCell ref="G41:AA41"/>
    <mergeCell ref="AB41:AO41"/>
    <mergeCell ref="AP41:BC41"/>
    <mergeCell ref="BD41:BP41"/>
    <mergeCell ref="BQ41:CD41"/>
    <mergeCell ref="CE41:CT41"/>
    <mergeCell ref="CU41:DG41"/>
    <mergeCell ref="DH41:DT41"/>
    <mergeCell ref="A42:F42"/>
    <mergeCell ref="G42:AA42"/>
    <mergeCell ref="AB42:AO42"/>
    <mergeCell ref="AP42:BC42"/>
    <mergeCell ref="BD42:BP42"/>
    <mergeCell ref="BQ42:CD42"/>
    <mergeCell ref="CE42:CT42"/>
    <mergeCell ref="CU42:DG42"/>
    <mergeCell ref="DH42:DT42"/>
    <mergeCell ref="A46:F46"/>
    <mergeCell ref="G46:AA46"/>
    <mergeCell ref="AB46:AO46"/>
    <mergeCell ref="AP46:BC46"/>
    <mergeCell ref="BD46:BP46"/>
    <mergeCell ref="BQ46:CD46"/>
    <mergeCell ref="CE46:CT46"/>
    <mergeCell ref="CU46:DG46"/>
    <mergeCell ref="DH46:DT46"/>
    <mergeCell ref="A47:F47"/>
    <mergeCell ref="G47:AA47"/>
    <mergeCell ref="AB47:AO47"/>
    <mergeCell ref="AP47:BC47"/>
    <mergeCell ref="BD47:BP47"/>
    <mergeCell ref="BQ47:CD47"/>
    <mergeCell ref="CE47:CT47"/>
    <mergeCell ref="CU47:DG47"/>
    <mergeCell ref="DH47:DT47"/>
    <mergeCell ref="A48:F48"/>
    <mergeCell ref="G48:AA48"/>
    <mergeCell ref="AB48:AO48"/>
    <mergeCell ref="AP48:BC48"/>
    <mergeCell ref="BD48:BP48"/>
    <mergeCell ref="BQ48:CD48"/>
    <mergeCell ref="CE48:CT48"/>
    <mergeCell ref="CU48:DG48"/>
    <mergeCell ref="DH48:DT48"/>
    <mergeCell ref="BQ60:CD60"/>
    <mergeCell ref="CE60:CT60"/>
    <mergeCell ref="CE61:CT61"/>
    <mergeCell ref="CU61:DG61"/>
    <mergeCell ref="A60:F60"/>
    <mergeCell ref="G60:AA60"/>
    <mergeCell ref="AB60:AO60"/>
    <mergeCell ref="AP60:BC60"/>
    <mergeCell ref="BD60:BP60"/>
    <mergeCell ref="A63:F63"/>
    <mergeCell ref="DH61:DT61"/>
    <mergeCell ref="CU60:DG60"/>
    <mergeCell ref="DH60:DT60"/>
    <mergeCell ref="A61:F61"/>
    <mergeCell ref="G61:AA61"/>
    <mergeCell ref="AB61:AO61"/>
    <mergeCell ref="AP61:BC61"/>
    <mergeCell ref="BD61:BP61"/>
    <mergeCell ref="BQ61:CD61"/>
    <mergeCell ref="CE66:CT66"/>
    <mergeCell ref="A65:F65"/>
    <mergeCell ref="G65:AA65"/>
    <mergeCell ref="AB65:AO65"/>
    <mergeCell ref="AP65:BC65"/>
    <mergeCell ref="BD65:BP65"/>
    <mergeCell ref="BQ65:CD65"/>
    <mergeCell ref="CU67:DG67"/>
    <mergeCell ref="CE65:CT65"/>
    <mergeCell ref="CU65:DG65"/>
    <mergeCell ref="DH65:DT65"/>
    <mergeCell ref="A66:F66"/>
    <mergeCell ref="G66:AA66"/>
    <mergeCell ref="AB66:AO66"/>
    <mergeCell ref="AP66:BC66"/>
    <mergeCell ref="BD66:BP66"/>
    <mergeCell ref="BQ66:CD66"/>
    <mergeCell ref="DH67:DT67"/>
    <mergeCell ref="CU66:DG66"/>
    <mergeCell ref="DH66:DT66"/>
    <mergeCell ref="A67:F67"/>
    <mergeCell ref="G67:AA67"/>
    <mergeCell ref="AB67:AO67"/>
    <mergeCell ref="AP67:BC67"/>
    <mergeCell ref="BD67:BP67"/>
    <mergeCell ref="BQ67:CD67"/>
    <mergeCell ref="CE67:CT6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8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2023-08-24T10:54:50Z</cp:lastPrinted>
  <dcterms:created xsi:type="dcterms:W3CDTF">2010-11-26T07:12:57Z</dcterms:created>
  <dcterms:modified xsi:type="dcterms:W3CDTF">2023-08-24T10:54:57Z</dcterms:modified>
  <cp:category/>
  <cp:version/>
  <cp:contentType/>
  <cp:contentStatus/>
</cp:coreProperties>
</file>